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9270" activeTab="4"/>
  </bookViews>
  <sheets>
    <sheet name="Elearfin LVL3 Skills" sheetId="1" r:id="rId1"/>
    <sheet name="Elearfin LVL4 Skills" sheetId="2" r:id="rId2"/>
    <sheet name="Elearfin Inventory" sheetId="3" r:id="rId3"/>
    <sheet name="Misc Magic" sheetId="4" r:id="rId4"/>
    <sheet name="Elearfin Spellbook" sheetId="5" r:id="rId5"/>
  </sheets>
  <definedNames/>
  <calcPr fullCalcOnLoad="1"/>
</workbook>
</file>

<file path=xl/sharedStrings.xml><?xml version="1.0" encoding="utf-8"?>
<sst xmlns="http://schemas.openxmlformats.org/spreadsheetml/2006/main" count="622" uniqueCount="280">
  <si>
    <t>Item</t>
  </si>
  <si>
    <t>Weight</t>
  </si>
  <si>
    <t>Backpack</t>
  </si>
  <si>
    <t>Bedroll</t>
  </si>
  <si>
    <t>Candles, box of 100</t>
  </si>
  <si>
    <t>Chalk, 5</t>
  </si>
  <si>
    <t>Chalk, box of 100</t>
  </si>
  <si>
    <t>Oil Flasks, 5</t>
  </si>
  <si>
    <t>Oil Flasks, box of 20</t>
  </si>
  <si>
    <t>Hemp Rope, 100ft</t>
  </si>
  <si>
    <t>Empty Sacks, 10</t>
  </si>
  <si>
    <t>Shovel</t>
  </si>
  <si>
    <t>Waterskin</t>
  </si>
  <si>
    <t>Pouch Belt</t>
  </si>
  <si>
    <t>Iron Pot</t>
  </si>
  <si>
    <t>Trail Rations, 20 days</t>
  </si>
  <si>
    <t>Healer's Kit</t>
  </si>
  <si>
    <t>Spell Component Pouch</t>
  </si>
  <si>
    <t>Saddlebags</t>
  </si>
  <si>
    <t>Small Steel Mirror</t>
  </si>
  <si>
    <t>Subtotal</t>
  </si>
  <si>
    <t>Jeweler's Loupe</t>
  </si>
  <si>
    <t>Pencils, bundle of 10</t>
  </si>
  <si>
    <t>Personal Grooming Equipment</t>
  </si>
  <si>
    <t>Horse Blanket</t>
  </si>
  <si>
    <t>Horse Grooming Equipment</t>
  </si>
  <si>
    <t>n/a</t>
  </si>
  <si>
    <t>"+2 bonus"</t>
  </si>
  <si>
    <t>Longsword and leather scabbard</t>
  </si>
  <si>
    <t>Value</t>
  </si>
  <si>
    <t>Map/Scrollcases</t>
  </si>
  <si>
    <t>Blanket, winter</t>
  </si>
  <si>
    <t>Silver Holy Symbol</t>
  </si>
  <si>
    <t>Black Supple Leather Book with Blank Vellum Pages Enscribed with a Skull and Rune</t>
  </si>
  <si>
    <t>Trail Food, 5 days</t>
  </si>
  <si>
    <t>Strange powders, rock minerals, liquids, powders, metal filings, pastes, colorful vapors, dungs, inks, insects and grim objects frozen in ether.  All are identified with labels in some arcane cryptic shorthand known to some alchemists.</t>
  </si>
  <si>
    <t>One sleeping cot.</t>
  </si>
  <si>
    <t>Two brooms, one singed.</t>
  </si>
  <si>
    <t>Canvas tarps, two.</t>
  </si>
  <si>
    <t>Metal gauntlets.</t>
  </si>
  <si>
    <t>Formulae, cookbooks, notes, and scrolls carefully stored within minimalized fireproof desk.  Ink set with fresh papers in another drawer.</t>
  </si>
  <si>
    <t>Sand hourglass.</t>
  </si>
  <si>
    <t>Candles, lamps, alchemist torches.</t>
  </si>
  <si>
    <t>Large box of tindertwigs</t>
  </si>
  <si>
    <t>Small sack of alchemist fire</t>
  </si>
  <si>
    <t>Large bundle of sun rods</t>
  </si>
  <si>
    <t>Large bundle of smokesticks</t>
  </si>
  <si>
    <t>Sovereign glue</t>
  </si>
  <si>
    <t>Universal solvent.</t>
  </si>
  <si>
    <t>Tables pocked and pitted with remnants of wax and scorch marks from small explosions.</t>
  </si>
  <si>
    <t>Canteens, 3</t>
  </si>
  <si>
    <t>White Tallow Candles, 12</t>
  </si>
  <si>
    <t>Inkwells, one red and two black, and two pens</t>
  </si>
  <si>
    <t>Long Folding Huntsman's Knife</t>
  </si>
  <si>
    <t>Sharp Hatchet with Leather Cover</t>
  </si>
  <si>
    <t>Elearfin Istenduath</t>
  </si>
  <si>
    <t>Quarterstaff, Made of Suth-wood</t>
  </si>
  <si>
    <t>Quiver of 20 Masterwork Arrows</t>
  </si>
  <si>
    <t>Long Sword and Leather Scabbard</t>
  </si>
  <si>
    <t>Masterwork Alchemists Lab</t>
  </si>
  <si>
    <t>Scale and Weights</t>
  </si>
  <si>
    <t>Sacks, Canvas</t>
  </si>
  <si>
    <t>Case for Maps and Scrolls</t>
  </si>
  <si>
    <t>Crowbar</t>
  </si>
  <si>
    <t>Backup Spellbook</t>
  </si>
  <si>
    <t>Simple Lock</t>
  </si>
  <si>
    <t>Good Lock on Alchemist Kit Box</t>
  </si>
  <si>
    <t>Chain, 10 Foot</t>
  </si>
  <si>
    <t>Bracers +1 AC</t>
  </si>
  <si>
    <t>Heavy Hooded Cloak of Resistance +1</t>
  </si>
  <si>
    <t>Vial of Acid</t>
  </si>
  <si>
    <t>Alchemists Fire</t>
  </si>
  <si>
    <t>Antitoxin</t>
  </si>
  <si>
    <t>Smokestick</t>
  </si>
  <si>
    <t>Sunrod</t>
  </si>
  <si>
    <t>Thunderstone</t>
  </si>
  <si>
    <t>Flashpellet</t>
  </si>
  <si>
    <t>Disappearing Ink</t>
  </si>
  <si>
    <t>Grain Alcohol</t>
  </si>
  <si>
    <t>Rum</t>
  </si>
  <si>
    <t>Laxatives</t>
  </si>
  <si>
    <t>Talc Powder</t>
  </si>
  <si>
    <r>
      <t>Light Riding Horse ("G</t>
    </r>
    <r>
      <rPr>
        <sz val="10"/>
        <rFont val="Arial"/>
        <family val="2"/>
      </rPr>
      <t>u</t>
    </r>
    <r>
      <rPr>
        <sz val="10"/>
        <rFont val="Arial"/>
        <family val="0"/>
      </rPr>
      <t>rthrandir" - "Death's Pilgrim")</t>
    </r>
  </si>
  <si>
    <t>"Military" Saddle</t>
  </si>
  <si>
    <t>Large variety of cages for small animals</t>
  </si>
  <si>
    <t>Dissection equipment</t>
  </si>
  <si>
    <t>Racks of glass and metal flasks, small vials, large measuring beakers, metal trays, glass basins, pots, pans, barrels of water, lenses of magnification, mortars, whetstones, tongs and other utensils of many shapes, sizes and manufactures.</t>
  </si>
  <si>
    <t>Glue Paste</t>
  </si>
  <si>
    <t>Pine Tar</t>
  </si>
  <si>
    <t>Small Brick Forge</t>
  </si>
  <si>
    <t>Bundle of Arrows, 40</t>
  </si>
  <si>
    <t>Possible Woodland Home Lab</t>
  </si>
  <si>
    <t>Composite Long Bow with +1 STR Draw Made with Zalantar Wood</t>
  </si>
  <si>
    <t>Self-made</t>
  </si>
  <si>
    <t>Copper wire</t>
  </si>
  <si>
    <t>Fishing hooks and string</t>
  </si>
  <si>
    <t>Arrowheads, 100</t>
  </si>
  <si>
    <t>Bowstrings, 10</t>
  </si>
  <si>
    <t>Artisan's Outfit, scaled down</t>
  </si>
  <si>
    <t>Explorer's Outfit, scaled down</t>
  </si>
  <si>
    <t>Tindertwigs, 20</t>
  </si>
  <si>
    <t>Caltrops in special rolled leather pouch</t>
  </si>
  <si>
    <t>Horse, optional</t>
  </si>
  <si>
    <t>(1 BASE +1 INT +1 EVOKER)</t>
  </si>
  <si>
    <t>(2 BASE +2 INT +1 EVOKER)</t>
  </si>
  <si>
    <t>(4 BASE +1 EVOKER)</t>
  </si>
  <si>
    <t>Spell Level</t>
  </si>
  <si>
    <t>Num/Level</t>
  </si>
  <si>
    <t>Math</t>
  </si>
  <si>
    <t>DC</t>
  </si>
  <si>
    <t>Not a Conjurer!</t>
  </si>
  <si>
    <t>Spell Name</t>
  </si>
  <si>
    <t>Range</t>
  </si>
  <si>
    <t>Duration</t>
  </si>
  <si>
    <t>Desc</t>
  </si>
  <si>
    <t>Save</t>
  </si>
  <si>
    <t>Quickened</t>
  </si>
  <si>
    <t>Maximized</t>
  </si>
  <si>
    <t>Memorized</t>
  </si>
  <si>
    <t>Arcane Mark</t>
  </si>
  <si>
    <t>1 Action</t>
  </si>
  <si>
    <t>Touch</t>
  </si>
  <si>
    <t>Perm</t>
  </si>
  <si>
    <t>None</t>
  </si>
  <si>
    <t>Dancing Lights</t>
  </si>
  <si>
    <t>Medium (100 ft + 10ft/level)</t>
  </si>
  <si>
    <t>1 Minute</t>
  </si>
  <si>
    <t>Will negates</t>
  </si>
  <si>
    <t>Daze</t>
  </si>
  <si>
    <t>Close (25 ft + 5 ft/2 levels)</t>
  </si>
  <si>
    <t>1 Round</t>
  </si>
  <si>
    <t>Detect Magic</t>
  </si>
  <si>
    <t>60 ft.</t>
  </si>
  <si>
    <t>Detect Poison</t>
  </si>
  <si>
    <t>Instantaneous</t>
  </si>
  <si>
    <t>Disrupt Undead</t>
  </si>
  <si>
    <t>Flare</t>
  </si>
  <si>
    <t>Fortitude negates</t>
  </si>
  <si>
    <t>Ghost Sound</t>
  </si>
  <si>
    <t>1 round/level</t>
  </si>
  <si>
    <t>Light</t>
  </si>
  <si>
    <t>10 minutes/level</t>
  </si>
  <si>
    <t>Mage Hand</t>
  </si>
  <si>
    <t>Concentration</t>
  </si>
  <si>
    <t>Mending</t>
  </si>
  <si>
    <t>10 ft.</t>
  </si>
  <si>
    <t>Open/Close</t>
  </si>
  <si>
    <t>Prestidigitation</t>
  </si>
  <si>
    <t>1 hour/level</t>
  </si>
  <si>
    <t>Special</t>
  </si>
  <si>
    <t>Ray of Frost</t>
  </si>
  <si>
    <t>Read Magic</t>
  </si>
  <si>
    <t>Personal</t>
  </si>
  <si>
    <t>Resistance</t>
  </si>
  <si>
    <t>Alarm</t>
  </si>
  <si>
    <t>2 hours/level</t>
  </si>
  <si>
    <t>Burning Hands</t>
  </si>
  <si>
    <t>Reflex half</t>
  </si>
  <si>
    <t>Change Self</t>
  </si>
  <si>
    <t>Enlarge</t>
  </si>
  <si>
    <t>1 minute/level</t>
  </si>
  <si>
    <t>Identify</t>
  </si>
  <si>
    <t>8 Hours</t>
  </si>
  <si>
    <t>Magic Missile</t>
  </si>
  <si>
    <t>Medium (100ft. + 10ft./level)</t>
  </si>
  <si>
    <t>Magic Weapon</t>
  </si>
  <si>
    <t>Ray of Enfeeblement</t>
  </si>
  <si>
    <t>Sleep</t>
  </si>
  <si>
    <t>True Strike</t>
  </si>
  <si>
    <t>1 round</t>
  </si>
  <si>
    <t>Flaming Sphere</t>
  </si>
  <si>
    <t>Invisibility</t>
  </si>
  <si>
    <t>Levitate</t>
  </si>
  <si>
    <t>Create Construct</t>
  </si>
  <si>
    <t>Level Zero: 5 MAX</t>
  </si>
  <si>
    <t>Level Three: None</t>
  </si>
  <si>
    <t>Level Four: None</t>
  </si>
  <si>
    <t>Spellbook of Elearfin Istenduath</t>
  </si>
  <si>
    <t>Unknown</t>
  </si>
  <si>
    <t>+20 to Hit</t>
  </si>
  <si>
    <t>2d4HD</t>
  </si>
  <si>
    <t>(1d4+1) * 2</t>
  </si>
  <si>
    <t>+1</t>
  </si>
  <si>
    <t>1d4/level</t>
  </si>
  <si>
    <t>-1d6 +1/2 levels</t>
  </si>
  <si>
    <t>+10%/level</t>
  </si>
  <si>
    <t>2d6 Dam, Move 30' Round</t>
  </si>
  <si>
    <t>Dam Reduction 10/+1</t>
  </si>
  <si>
    <t>Cast Time</t>
  </si>
  <si>
    <t>Prot. from Arrows</t>
  </si>
  <si>
    <t>Up to 1 min/level</t>
  </si>
  <si>
    <t>Addictive Drug: -1INT +1STR d6hrs. (Save: Will)</t>
  </si>
  <si>
    <t>Addictive Drug: -1WIS +1CON d6hrs. (Save: Will)</t>
  </si>
  <si>
    <t>Found</t>
  </si>
  <si>
    <t>Cat's Grace</t>
  </si>
  <si>
    <t>1d4+1 DEX Bonus</t>
  </si>
  <si>
    <t>Snilloc's Snowball Swarm</t>
  </si>
  <si>
    <t>10ft.-radius (See FR Spells)</t>
  </si>
  <si>
    <t>Willing Person or Obj (100lbs/level)</t>
  </si>
  <si>
    <t>Ability</t>
  </si>
  <si>
    <t>Modifier</t>
  </si>
  <si>
    <t>STR</t>
  </si>
  <si>
    <t>DEX</t>
  </si>
  <si>
    <t>CON</t>
  </si>
  <si>
    <t>Total Skill Points Paid</t>
  </si>
  <si>
    <t>INT</t>
  </si>
  <si>
    <t>WIS</t>
  </si>
  <si>
    <t>CHA</t>
  </si>
  <si>
    <t>Wizard</t>
  </si>
  <si>
    <t>Skillname</t>
  </si>
  <si>
    <t>Stat</t>
  </si>
  <si>
    <t>Paid</t>
  </si>
  <si>
    <t>Xclass</t>
  </si>
  <si>
    <t>Ranks</t>
  </si>
  <si>
    <t>Must Train</t>
  </si>
  <si>
    <t>Misc</t>
  </si>
  <si>
    <t>Total Mod</t>
  </si>
  <si>
    <t>Alchemy</t>
  </si>
  <si>
    <t>Animal Empathy</t>
  </si>
  <si>
    <t>Appraise</t>
  </si>
  <si>
    <t>Balance</t>
  </si>
  <si>
    <t>Bluff</t>
  </si>
  <si>
    <t>Climb</t>
  </si>
  <si>
    <t>Craft (Bowmaking)</t>
  </si>
  <si>
    <t>Decipher Script</t>
  </si>
  <si>
    <t>Diplomacy</t>
  </si>
  <si>
    <t>Disable Device</t>
  </si>
  <si>
    <t>Disguise</t>
  </si>
  <si>
    <t>Escape Artist</t>
  </si>
  <si>
    <t>Forgery</t>
  </si>
  <si>
    <t>Gather Information</t>
  </si>
  <si>
    <t>Handle Animal</t>
  </si>
  <si>
    <t>Heal</t>
  </si>
  <si>
    <t>Hide</t>
  </si>
  <si>
    <t>Innuendo</t>
  </si>
  <si>
    <t>Intimidate</t>
  </si>
  <si>
    <t>Intuit Direction</t>
  </si>
  <si>
    <t>Jump</t>
  </si>
  <si>
    <t>Knowledge (Arcana)</t>
  </si>
  <si>
    <t>Knowledge (Arch. &amp; Eng.)</t>
  </si>
  <si>
    <t>Knowledge (Geography)</t>
  </si>
  <si>
    <t>Knowledge (History)</t>
  </si>
  <si>
    <t>Knowledge (Local)</t>
  </si>
  <si>
    <t>Knowledge (Nature)</t>
  </si>
  <si>
    <t>Knowledge (Nobility &amp; Royalty)</t>
  </si>
  <si>
    <t>Knowledge (The Planes)</t>
  </si>
  <si>
    <t>Knowledge (Religion)</t>
  </si>
  <si>
    <t>Listen</t>
  </si>
  <si>
    <t>Move Silenty</t>
  </si>
  <si>
    <t>Open Lock</t>
  </si>
  <si>
    <t>Perform (                    )</t>
  </si>
  <si>
    <t>Pick Pocket</t>
  </si>
  <si>
    <t>Profession (Apothecary)</t>
  </si>
  <si>
    <t>Read Lips</t>
  </si>
  <si>
    <t>Ride (Horse)</t>
  </si>
  <si>
    <t>Scry</t>
  </si>
  <si>
    <t>Search</t>
  </si>
  <si>
    <t>Sense Motive</t>
  </si>
  <si>
    <t>Spellcraft</t>
  </si>
  <si>
    <t>Spot</t>
  </si>
  <si>
    <t>Swim</t>
  </si>
  <si>
    <t>Tumble</t>
  </si>
  <si>
    <t>Use Magical Device</t>
  </si>
  <si>
    <t>Use Rope</t>
  </si>
  <si>
    <t>Wilderness Lore</t>
  </si>
  <si>
    <t>Common</t>
  </si>
  <si>
    <t>Elvish</t>
  </si>
  <si>
    <t>Draconic</t>
  </si>
  <si>
    <t>Orcish</t>
  </si>
  <si>
    <t>Goblin</t>
  </si>
  <si>
    <t>Gnomish</t>
  </si>
  <si>
    <t>Sylvan</t>
  </si>
  <si>
    <t>Chondathan</t>
  </si>
  <si>
    <t>Illuskan</t>
  </si>
  <si>
    <t>Seldruin</t>
  </si>
  <si>
    <t>Dwarven</t>
  </si>
  <si>
    <t>Total</t>
  </si>
  <si>
    <t>Wizard Xclass</t>
  </si>
  <si>
    <t>Level Two: 4 MAX</t>
  </si>
  <si>
    <t>Level One: 6 MAX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</si>
</sst>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7">
    <font>
      <sz val="10"/>
      <name val="Arial"/>
      <family val="0"/>
    </font>
    <font>
      <b/>
      <sz val="10"/>
      <name val="Arial"/>
      <family val="2"/>
    </font>
    <font>
      <sz val="8"/>
      <name val="Arial"/>
      <family val="2"/>
    </font>
    <font>
      <b/>
      <i/>
      <sz val="10"/>
      <color indexed="62"/>
      <name val="Arial"/>
      <family val="2"/>
    </font>
    <font>
      <u val="single"/>
      <sz val="10"/>
      <color indexed="36"/>
      <name val="Arial"/>
      <family val="0"/>
    </font>
    <font>
      <u val="single"/>
      <sz val="10"/>
      <color indexed="12"/>
      <name val="Arial"/>
      <family val="0"/>
    </font>
    <font>
      <sz val="10"/>
      <color indexed="22"/>
      <name val="Arial"/>
      <family val="2"/>
    </font>
  </fonts>
  <fills count="5">
    <fill>
      <patternFill/>
    </fill>
    <fill>
      <patternFill patternType="gray125"/>
    </fill>
    <fill>
      <patternFill patternType="solid">
        <fgColor indexed="43"/>
        <bgColor indexed="64"/>
      </patternFill>
    </fill>
    <fill>
      <patternFill patternType="solid">
        <fgColor indexed="53"/>
        <bgColor indexed="64"/>
      </patternFill>
    </fill>
    <fill>
      <patternFill patternType="solid">
        <fgColor indexed="22"/>
        <bgColor indexed="64"/>
      </patternFill>
    </fill>
  </fills>
  <borders count="16">
    <border>
      <left/>
      <right/>
      <top/>
      <bottom/>
      <diagonal/>
    </border>
    <border>
      <left style="hair"/>
      <right style="hair"/>
      <top style="hair"/>
      <bottom style="hair"/>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style="hair"/>
    </border>
    <border>
      <left style="hair"/>
      <right style="hair"/>
      <top>
        <color indexed="63"/>
      </top>
      <bottom style="hair"/>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hair"/>
      <right style="hair"/>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Font="1" applyAlignment="1">
      <alignment/>
    </xf>
    <xf numFmtId="4" fontId="1" fillId="2" borderId="1" xfId="0" applyNumberFormat="1" applyFont="1" applyFill="1" applyBorder="1" applyAlignment="1">
      <alignment horizontal="right"/>
    </xf>
    <xf numFmtId="164" fontId="0" fillId="0" borderId="2" xfId="0" applyNumberFormat="1" applyBorder="1" applyAlignment="1">
      <alignment/>
    </xf>
    <xf numFmtId="164" fontId="0" fillId="0" borderId="3" xfId="0" applyNumberFormat="1" applyBorder="1" applyAlignment="1">
      <alignment/>
    </xf>
    <xf numFmtId="164" fontId="0" fillId="0" borderId="3" xfId="0" applyNumberFormat="1" applyFont="1" applyBorder="1" applyAlignment="1">
      <alignment/>
    </xf>
    <xf numFmtId="164" fontId="1" fillId="3" borderId="3" xfId="0" applyNumberFormat="1" applyFont="1" applyFill="1" applyBorder="1" applyAlignment="1">
      <alignment/>
    </xf>
    <xf numFmtId="164" fontId="0" fillId="0" borderId="3" xfId="0" applyNumberFormat="1" applyBorder="1" applyAlignment="1">
      <alignment horizontal="right"/>
    </xf>
    <xf numFmtId="0" fontId="0" fillId="0" borderId="4" xfId="0" applyBorder="1" applyAlignment="1">
      <alignment wrapText="1"/>
    </xf>
    <xf numFmtId="0" fontId="0" fillId="0" borderId="5" xfId="0" applyBorder="1" applyAlignment="1">
      <alignment wrapText="1"/>
    </xf>
    <xf numFmtId="0" fontId="1" fillId="0" borderId="4" xfId="0" applyFont="1" applyBorder="1" applyAlignment="1">
      <alignment wrapText="1"/>
    </xf>
    <xf numFmtId="0" fontId="0" fillId="0" borderId="4" xfId="0" applyFont="1" applyBorder="1" applyAlignment="1">
      <alignment wrapText="1"/>
    </xf>
    <xf numFmtId="0" fontId="2" fillId="0" borderId="0" xfId="0" applyFont="1" applyAlignment="1">
      <alignment/>
    </xf>
    <xf numFmtId="0" fontId="1" fillId="0" borderId="0" xfId="0" applyFont="1" applyAlignment="1">
      <alignment/>
    </xf>
    <xf numFmtId="4" fontId="0" fillId="2" borderId="1" xfId="0" applyNumberFormat="1" applyFill="1" applyBorder="1" applyAlignment="1">
      <alignment horizontal="right"/>
    </xf>
    <xf numFmtId="4" fontId="0" fillId="2" borderId="1" xfId="0" applyNumberFormat="1" applyFont="1" applyFill="1" applyBorder="1" applyAlignment="1">
      <alignment horizontal="right"/>
    </xf>
    <xf numFmtId="4" fontId="0" fillId="2" borderId="6" xfId="0" applyNumberFormat="1" applyFill="1" applyBorder="1" applyAlignment="1">
      <alignment horizontal="right"/>
    </xf>
    <xf numFmtId="0" fontId="1" fillId="0" borderId="7" xfId="0" applyFont="1" applyBorder="1" applyAlignment="1">
      <alignment wrapText="1"/>
    </xf>
    <xf numFmtId="4" fontId="1" fillId="2" borderId="8" xfId="0" applyNumberFormat="1" applyFont="1" applyFill="1" applyBorder="1" applyAlignment="1">
      <alignment horizontal="right"/>
    </xf>
    <xf numFmtId="164" fontId="1" fillId="0" borderId="9" xfId="0" applyNumberFormat="1" applyFont="1" applyBorder="1" applyAlignment="1">
      <alignment horizontal="right"/>
    </xf>
    <xf numFmtId="4" fontId="0" fillId="0" borderId="10" xfId="0" applyNumberFormat="1" applyFill="1" applyBorder="1" applyAlignment="1">
      <alignment horizontal="right"/>
    </xf>
    <xf numFmtId="0" fontId="0" fillId="0" borderId="11" xfId="0" applyBorder="1" applyAlignment="1">
      <alignment/>
    </xf>
    <xf numFmtId="0" fontId="1" fillId="0" borderId="12" xfId="0" applyFont="1" applyBorder="1" applyAlignment="1">
      <alignment vertical="top"/>
    </xf>
    <xf numFmtId="0" fontId="1" fillId="0" borderId="0" xfId="0" applyFont="1" applyAlignment="1">
      <alignment vertical="top"/>
    </xf>
    <xf numFmtId="0" fontId="1" fillId="0" borderId="0" xfId="0" applyFont="1" applyBorder="1" applyAlignment="1">
      <alignment vertical="top"/>
    </xf>
    <xf numFmtId="0" fontId="1" fillId="0" borderId="0" xfId="0" applyFont="1" applyAlignment="1">
      <alignment vertical="top" wrapText="1"/>
    </xf>
    <xf numFmtId="0" fontId="0" fillId="0" borderId="13" xfId="0" applyBorder="1" applyAlignment="1">
      <alignment wrapText="1"/>
    </xf>
    <xf numFmtId="4" fontId="0" fillId="2" borderId="14" xfId="0" applyNumberFormat="1" applyFill="1" applyBorder="1" applyAlignment="1">
      <alignment horizontal="right"/>
    </xf>
    <xf numFmtId="164" fontId="0" fillId="0" borderId="15" xfId="0" applyNumberFormat="1" applyBorder="1" applyAlignment="1">
      <alignment/>
    </xf>
    <xf numFmtId="0" fontId="0" fillId="4" borderId="0" xfId="0" applyFill="1" applyAlignment="1">
      <alignment/>
    </xf>
    <xf numFmtId="0" fontId="1" fillId="4" borderId="0" xfId="0" applyFont="1" applyFill="1" applyAlignment="1">
      <alignment/>
    </xf>
    <xf numFmtId="0" fontId="3" fillId="0" borderId="0" xfId="0" applyFont="1" applyAlignment="1">
      <alignment/>
    </xf>
    <xf numFmtId="0" fontId="0" fillId="0" borderId="0" xfId="0" applyAlignment="1" quotePrefix="1">
      <alignment/>
    </xf>
    <xf numFmtId="0" fontId="1" fillId="0" borderId="11" xfId="0" applyFont="1" applyBorder="1" applyAlignment="1">
      <alignment textRotation="45"/>
    </xf>
    <xf numFmtId="0" fontId="1" fillId="0" borderId="11" xfId="0" applyFont="1" applyBorder="1" applyAlignment="1">
      <alignment/>
    </xf>
    <xf numFmtId="0" fontId="1" fillId="4" borderId="11" xfId="0" applyFont="1" applyFill="1" applyBorder="1" applyAlignment="1">
      <alignment horizontal="right"/>
    </xf>
    <xf numFmtId="0" fontId="1" fillId="4" borderId="0" xfId="0" applyFont="1" applyFill="1" applyAlignment="1">
      <alignment horizontal="right"/>
    </xf>
    <xf numFmtId="0" fontId="0" fillId="0" borderId="0" xfId="0" applyAlignment="1">
      <alignment horizontal="right"/>
    </xf>
    <xf numFmtId="0" fontId="0" fillId="0" borderId="0" xfId="0" applyAlignment="1">
      <alignment horizontal="left"/>
    </xf>
    <xf numFmtId="0" fontId="1" fillId="0" borderId="0" xfId="0" applyFont="1" applyAlignment="1">
      <alignment horizontal="right"/>
    </xf>
    <xf numFmtId="0" fontId="6" fillId="0" borderId="0" xfId="0" applyFont="1" applyAlignment="1">
      <alignment/>
    </xf>
    <xf numFmtId="0" fontId="1" fillId="0" borderId="0" xfId="0" applyFont="1" applyBorder="1" applyAlignment="1">
      <alignment horizontal="right"/>
    </xf>
    <xf numFmtId="0" fontId="0" fillId="0" borderId="0" xfId="0" applyBorder="1" applyAlignment="1">
      <alignment horizontal="right"/>
    </xf>
    <xf numFmtId="0" fontId="0" fillId="0" borderId="0" xfId="0" applyBorder="1" applyAlignment="1">
      <alignment/>
    </xf>
    <xf numFmtId="0" fontId="1" fillId="4" borderId="11" xfId="0" applyFont="1" applyFill="1" applyBorder="1" applyAlignment="1">
      <alignment horizontal="right" wrapText="1"/>
    </xf>
    <xf numFmtId="0" fontId="1" fillId="4" borderId="0" xfId="0" applyFont="1" applyFill="1" applyAlignment="1">
      <alignment wrapText="1"/>
    </xf>
    <xf numFmtId="0" fontId="1" fillId="0" borderId="0" xfId="0" applyFont="1" applyFill="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70"/>
  <sheetViews>
    <sheetView workbookViewId="0" topLeftCell="A1">
      <selection activeCell="G41" sqref="G41"/>
    </sheetView>
  </sheetViews>
  <sheetFormatPr defaultColWidth="9.140625" defaultRowHeight="12.75"/>
  <cols>
    <col min="1" max="1" width="29.421875" style="37" customWidth="1"/>
    <col min="2" max="2" width="7.57421875" style="0" customWidth="1"/>
    <col min="3" max="5" width="7.140625" style="37" customWidth="1"/>
    <col min="6" max="6" width="7.00390625" style="37" customWidth="1"/>
    <col min="7" max="7" width="10.140625" style="37" customWidth="1"/>
    <col min="8" max="8" width="6.140625" style="37" customWidth="1"/>
    <col min="9" max="9" width="11.28125" style="37" customWidth="1"/>
  </cols>
  <sheetData>
    <row r="1" spans="1:9" s="30" customFormat="1" ht="13.5" thickBot="1">
      <c r="A1" s="35" t="s">
        <v>199</v>
      </c>
      <c r="B1" s="35" t="s">
        <v>200</v>
      </c>
      <c r="C1" s="36"/>
      <c r="D1" s="36"/>
      <c r="E1" s="36"/>
      <c r="F1" s="36"/>
      <c r="G1" s="36"/>
      <c r="H1" s="36"/>
      <c r="I1" s="36"/>
    </row>
    <row r="2" spans="1:2" ht="12.75">
      <c r="A2" s="37" t="s">
        <v>201</v>
      </c>
      <c r="B2">
        <v>1</v>
      </c>
    </row>
    <row r="3" spans="1:2" ht="12.75">
      <c r="A3" s="37" t="s">
        <v>202</v>
      </c>
      <c r="B3">
        <v>2</v>
      </c>
    </row>
    <row r="4" spans="1:5" ht="12.75">
      <c r="A4" s="37" t="s">
        <v>203</v>
      </c>
      <c r="B4">
        <v>2</v>
      </c>
      <c r="D4" s="37">
        <f>SUM(D11:D70)</f>
        <v>42</v>
      </c>
      <c r="E4" s="38" t="s">
        <v>204</v>
      </c>
    </row>
    <row r="5" spans="1:2" ht="12.75">
      <c r="A5" s="37" t="s">
        <v>205</v>
      </c>
      <c r="B5">
        <v>5</v>
      </c>
    </row>
    <row r="6" spans="1:2" ht="12.75">
      <c r="A6" s="37" t="s">
        <v>206</v>
      </c>
      <c r="B6">
        <v>0</v>
      </c>
    </row>
    <row r="7" spans="1:2" ht="12.75">
      <c r="A7" s="37" t="s">
        <v>207</v>
      </c>
      <c r="B7">
        <v>0</v>
      </c>
    </row>
    <row r="9" ht="12.75">
      <c r="E9" s="36" t="s">
        <v>208</v>
      </c>
    </row>
    <row r="10" spans="1:9" s="30" customFormat="1" ht="13.5" thickBot="1">
      <c r="A10" s="35" t="s">
        <v>209</v>
      </c>
      <c r="B10" s="35" t="s">
        <v>210</v>
      </c>
      <c r="C10" s="35" t="s">
        <v>199</v>
      </c>
      <c r="D10" s="35" t="s">
        <v>211</v>
      </c>
      <c r="E10" s="35" t="s">
        <v>212</v>
      </c>
      <c r="F10" s="35" t="s">
        <v>213</v>
      </c>
      <c r="G10" s="35" t="s">
        <v>214</v>
      </c>
      <c r="H10" s="35" t="s">
        <v>215</v>
      </c>
      <c r="I10" s="35" t="s">
        <v>216</v>
      </c>
    </row>
    <row r="11" spans="1:9" ht="12.75">
      <c r="A11" s="39" t="s">
        <v>217</v>
      </c>
      <c r="B11" s="37" t="s">
        <v>205</v>
      </c>
      <c r="C11" s="37">
        <f>B5</f>
        <v>5</v>
      </c>
      <c r="D11" s="37">
        <v>6</v>
      </c>
      <c r="E11" s="37">
        <v>1</v>
      </c>
      <c r="F11" s="37">
        <f aca="true" t="shared" si="0" ref="F11:F42">(E11*D11)</f>
        <v>6</v>
      </c>
      <c r="G11" s="37">
        <v>1</v>
      </c>
      <c r="H11" s="37">
        <v>6</v>
      </c>
      <c r="I11" s="39">
        <f aca="true" t="shared" si="1" ref="I11:I42">IF((AND((G11=1),(F11&lt;=0))),0,(C11+F11+H11))</f>
        <v>17</v>
      </c>
    </row>
    <row r="12" spans="1:9" ht="12.75">
      <c r="A12" s="39" t="s">
        <v>218</v>
      </c>
      <c r="B12" s="37" t="s">
        <v>207</v>
      </c>
      <c r="C12" s="37">
        <f>B7</f>
        <v>0</v>
      </c>
      <c r="E12" s="37">
        <v>0</v>
      </c>
      <c r="F12" s="37">
        <f t="shared" si="0"/>
        <v>0</v>
      </c>
      <c r="G12" s="37">
        <v>1</v>
      </c>
      <c r="I12" s="39">
        <f t="shared" si="1"/>
        <v>0</v>
      </c>
    </row>
    <row r="13" spans="1:9" ht="12.75">
      <c r="A13" s="39" t="s">
        <v>219</v>
      </c>
      <c r="B13" s="37" t="s">
        <v>205</v>
      </c>
      <c r="C13" s="37">
        <f>B5</f>
        <v>5</v>
      </c>
      <c r="D13" s="37">
        <v>2</v>
      </c>
      <c r="E13" s="37">
        <v>0.5</v>
      </c>
      <c r="F13" s="37">
        <f t="shared" si="0"/>
        <v>1</v>
      </c>
      <c r="G13" s="37">
        <v>0</v>
      </c>
      <c r="H13" s="37">
        <v>2</v>
      </c>
      <c r="I13" s="39">
        <f t="shared" si="1"/>
        <v>8</v>
      </c>
    </row>
    <row r="14" spans="1:9" ht="12.75">
      <c r="A14" s="39" t="s">
        <v>220</v>
      </c>
      <c r="B14" s="37" t="s">
        <v>202</v>
      </c>
      <c r="C14" s="37">
        <f>B3</f>
        <v>2</v>
      </c>
      <c r="E14" s="37">
        <v>0.5</v>
      </c>
      <c r="F14" s="37">
        <f t="shared" si="0"/>
        <v>0</v>
      </c>
      <c r="G14" s="37">
        <v>0</v>
      </c>
      <c r="I14" s="39">
        <f t="shared" si="1"/>
        <v>2</v>
      </c>
    </row>
    <row r="15" spans="1:9" ht="12.75">
      <c r="A15" s="39" t="s">
        <v>221</v>
      </c>
      <c r="B15" s="37" t="s">
        <v>207</v>
      </c>
      <c r="C15" s="37">
        <f>B7</f>
        <v>0</v>
      </c>
      <c r="E15" s="37">
        <v>0.5</v>
      </c>
      <c r="F15" s="37">
        <f t="shared" si="0"/>
        <v>0</v>
      </c>
      <c r="G15" s="37">
        <v>0</v>
      </c>
      <c r="I15" s="39">
        <f t="shared" si="1"/>
        <v>0</v>
      </c>
    </row>
    <row r="16" spans="1:9" ht="12.75">
      <c r="A16" s="39" t="s">
        <v>222</v>
      </c>
      <c r="B16" s="37" t="s">
        <v>201</v>
      </c>
      <c r="C16" s="37">
        <f>B2</f>
        <v>1</v>
      </c>
      <c r="E16" s="37">
        <v>0.5</v>
      </c>
      <c r="F16" s="37">
        <f t="shared" si="0"/>
        <v>0</v>
      </c>
      <c r="G16" s="37">
        <v>0</v>
      </c>
      <c r="I16" s="39">
        <f t="shared" si="1"/>
        <v>1</v>
      </c>
    </row>
    <row r="17" spans="1:9" ht="12.75">
      <c r="A17" s="39" t="s">
        <v>143</v>
      </c>
      <c r="B17" s="37" t="s">
        <v>203</v>
      </c>
      <c r="C17" s="37">
        <f>B4</f>
        <v>2</v>
      </c>
      <c r="D17" s="37">
        <v>4</v>
      </c>
      <c r="E17" s="37">
        <v>1</v>
      </c>
      <c r="F17" s="37">
        <f t="shared" si="0"/>
        <v>4</v>
      </c>
      <c r="G17" s="37">
        <v>0</v>
      </c>
      <c r="I17" s="39">
        <f t="shared" si="1"/>
        <v>6</v>
      </c>
    </row>
    <row r="18" spans="1:9" ht="12.75">
      <c r="A18" s="39" t="s">
        <v>223</v>
      </c>
      <c r="B18" s="37" t="s">
        <v>205</v>
      </c>
      <c r="C18" s="37">
        <f>B5</f>
        <v>5</v>
      </c>
      <c r="D18" s="37">
        <v>1</v>
      </c>
      <c r="E18" s="37">
        <v>1</v>
      </c>
      <c r="F18" s="37">
        <f t="shared" si="0"/>
        <v>1</v>
      </c>
      <c r="G18" s="37">
        <v>0</v>
      </c>
      <c r="H18" s="37">
        <v>2</v>
      </c>
      <c r="I18" s="39">
        <f t="shared" si="1"/>
        <v>8</v>
      </c>
    </row>
    <row r="19" spans="1:9" ht="12.75">
      <c r="A19" s="39" t="s">
        <v>224</v>
      </c>
      <c r="B19" s="37" t="s">
        <v>205</v>
      </c>
      <c r="C19" s="37">
        <f>B5</f>
        <v>5</v>
      </c>
      <c r="E19" s="37">
        <v>0</v>
      </c>
      <c r="F19" s="37">
        <f t="shared" si="0"/>
        <v>0</v>
      </c>
      <c r="G19" s="37">
        <v>1</v>
      </c>
      <c r="I19" s="39">
        <f t="shared" si="1"/>
        <v>0</v>
      </c>
    </row>
    <row r="20" spans="1:9" ht="12.75">
      <c r="A20" s="39" t="s">
        <v>225</v>
      </c>
      <c r="B20" s="37" t="s">
        <v>207</v>
      </c>
      <c r="C20" s="37">
        <f>B7</f>
        <v>0</v>
      </c>
      <c r="E20" s="37">
        <v>0.5</v>
      </c>
      <c r="F20" s="37">
        <f t="shared" si="0"/>
        <v>0</v>
      </c>
      <c r="G20" s="37">
        <v>0</v>
      </c>
      <c r="I20" s="39">
        <f t="shared" si="1"/>
        <v>0</v>
      </c>
    </row>
    <row r="21" spans="1:9" ht="12.75">
      <c r="A21" s="39" t="s">
        <v>226</v>
      </c>
      <c r="B21" s="37" t="s">
        <v>205</v>
      </c>
      <c r="C21" s="37">
        <f>B5</f>
        <v>5</v>
      </c>
      <c r="E21" s="37">
        <v>0.5</v>
      </c>
      <c r="F21" s="37">
        <f t="shared" si="0"/>
        <v>0</v>
      </c>
      <c r="G21" s="37">
        <v>1</v>
      </c>
      <c r="I21" s="39">
        <f t="shared" si="1"/>
        <v>0</v>
      </c>
    </row>
    <row r="22" spans="1:9" ht="12.75">
      <c r="A22" s="39" t="s">
        <v>227</v>
      </c>
      <c r="B22" s="37" t="s">
        <v>207</v>
      </c>
      <c r="C22" s="37">
        <f>B7</f>
        <v>0</v>
      </c>
      <c r="E22" s="37">
        <v>0.5</v>
      </c>
      <c r="F22" s="37">
        <f t="shared" si="0"/>
        <v>0</v>
      </c>
      <c r="G22" s="37">
        <v>0</v>
      </c>
      <c r="I22" s="39">
        <f t="shared" si="1"/>
        <v>0</v>
      </c>
    </row>
    <row r="23" spans="1:9" ht="12.75">
      <c r="A23" s="39" t="s">
        <v>228</v>
      </c>
      <c r="B23" s="37" t="s">
        <v>202</v>
      </c>
      <c r="C23" s="37">
        <f>B3</f>
        <v>2</v>
      </c>
      <c r="E23" s="37">
        <v>0.5</v>
      </c>
      <c r="F23" s="37">
        <f t="shared" si="0"/>
        <v>0</v>
      </c>
      <c r="G23" s="37">
        <v>0</v>
      </c>
      <c r="I23" s="39">
        <f t="shared" si="1"/>
        <v>2</v>
      </c>
    </row>
    <row r="24" spans="1:9" ht="12.75">
      <c r="A24" s="39" t="s">
        <v>229</v>
      </c>
      <c r="B24" s="37" t="s">
        <v>205</v>
      </c>
      <c r="C24" s="37">
        <f>B5</f>
        <v>5</v>
      </c>
      <c r="E24" s="37">
        <v>0.5</v>
      </c>
      <c r="F24" s="37">
        <f t="shared" si="0"/>
        <v>0</v>
      </c>
      <c r="G24" s="37">
        <v>0</v>
      </c>
      <c r="I24" s="39">
        <f t="shared" si="1"/>
        <v>5</v>
      </c>
    </row>
    <row r="25" spans="1:9" ht="12.75">
      <c r="A25" s="39" t="s">
        <v>230</v>
      </c>
      <c r="B25" s="37" t="s">
        <v>207</v>
      </c>
      <c r="C25" s="37">
        <f>B7</f>
        <v>0</v>
      </c>
      <c r="E25" s="37">
        <v>0.5</v>
      </c>
      <c r="F25" s="37">
        <f t="shared" si="0"/>
        <v>0</v>
      </c>
      <c r="G25" s="37">
        <v>0</v>
      </c>
      <c r="I25" s="39">
        <f t="shared" si="1"/>
        <v>0</v>
      </c>
    </row>
    <row r="26" spans="1:9" ht="12.75">
      <c r="A26" s="39" t="s">
        <v>231</v>
      </c>
      <c r="B26" s="37" t="s">
        <v>207</v>
      </c>
      <c r="C26" s="37">
        <f>B7</f>
        <v>0</v>
      </c>
      <c r="E26" s="37">
        <v>0.5</v>
      </c>
      <c r="F26" s="37">
        <f t="shared" si="0"/>
        <v>0</v>
      </c>
      <c r="G26" s="37">
        <v>1</v>
      </c>
      <c r="I26" s="39">
        <f t="shared" si="1"/>
        <v>0</v>
      </c>
    </row>
    <row r="27" spans="1:9" ht="12.75">
      <c r="A27" s="39" t="s">
        <v>232</v>
      </c>
      <c r="B27" s="37" t="s">
        <v>206</v>
      </c>
      <c r="C27" s="37">
        <f>B6</f>
        <v>0</v>
      </c>
      <c r="D27" s="37">
        <v>2</v>
      </c>
      <c r="E27" s="37">
        <v>0.5</v>
      </c>
      <c r="F27" s="37">
        <f t="shared" si="0"/>
        <v>1</v>
      </c>
      <c r="G27" s="37">
        <v>0</v>
      </c>
      <c r="H27" s="37">
        <v>4</v>
      </c>
      <c r="I27" s="39">
        <f t="shared" si="1"/>
        <v>5</v>
      </c>
    </row>
    <row r="28" spans="1:9" ht="12.75">
      <c r="A28" s="39" t="s">
        <v>233</v>
      </c>
      <c r="B28" s="37" t="s">
        <v>202</v>
      </c>
      <c r="C28" s="37">
        <f>B3</f>
        <v>2</v>
      </c>
      <c r="E28" s="37">
        <v>0.5</v>
      </c>
      <c r="F28" s="37">
        <f t="shared" si="0"/>
        <v>0</v>
      </c>
      <c r="G28" s="37">
        <v>0</v>
      </c>
      <c r="I28" s="39">
        <f t="shared" si="1"/>
        <v>2</v>
      </c>
    </row>
    <row r="29" spans="1:9" ht="12.75">
      <c r="A29" s="39" t="s">
        <v>234</v>
      </c>
      <c r="B29" s="37" t="s">
        <v>206</v>
      </c>
      <c r="C29" s="37">
        <f>B6</f>
        <v>0</v>
      </c>
      <c r="E29" s="37">
        <v>0.5</v>
      </c>
      <c r="F29" s="37">
        <f t="shared" si="0"/>
        <v>0</v>
      </c>
      <c r="G29" s="37">
        <v>1</v>
      </c>
      <c r="I29" s="39">
        <f t="shared" si="1"/>
        <v>0</v>
      </c>
    </row>
    <row r="30" spans="1:9" ht="12.75">
      <c r="A30" s="39" t="s">
        <v>235</v>
      </c>
      <c r="B30" s="37" t="s">
        <v>207</v>
      </c>
      <c r="C30" s="37">
        <f>B7</f>
        <v>0</v>
      </c>
      <c r="E30" s="37">
        <v>0.5</v>
      </c>
      <c r="F30" s="37">
        <f t="shared" si="0"/>
        <v>0</v>
      </c>
      <c r="G30" s="37">
        <v>0</v>
      </c>
      <c r="I30" s="39">
        <f t="shared" si="1"/>
        <v>0</v>
      </c>
    </row>
    <row r="31" spans="1:9" ht="12.75">
      <c r="A31" s="39" t="s">
        <v>236</v>
      </c>
      <c r="B31" s="37" t="s">
        <v>206</v>
      </c>
      <c r="C31" s="37">
        <f>B6</f>
        <v>0</v>
      </c>
      <c r="E31" s="37">
        <v>0.5</v>
      </c>
      <c r="F31" s="37">
        <f t="shared" si="0"/>
        <v>0</v>
      </c>
      <c r="G31" s="37">
        <v>1</v>
      </c>
      <c r="I31" s="39">
        <f t="shared" si="1"/>
        <v>0</v>
      </c>
    </row>
    <row r="32" spans="1:9" ht="12.75">
      <c r="A32" s="39" t="s">
        <v>237</v>
      </c>
      <c r="B32" s="37" t="s">
        <v>201</v>
      </c>
      <c r="C32" s="37">
        <f>B2</f>
        <v>1</v>
      </c>
      <c r="E32" s="37">
        <v>0.5</v>
      </c>
      <c r="F32" s="37">
        <f t="shared" si="0"/>
        <v>0</v>
      </c>
      <c r="G32" s="37">
        <v>0</v>
      </c>
      <c r="I32" s="39">
        <f t="shared" si="1"/>
        <v>1</v>
      </c>
    </row>
    <row r="33" spans="1:9" ht="12.75">
      <c r="A33" s="39" t="s">
        <v>238</v>
      </c>
      <c r="B33" s="37" t="s">
        <v>205</v>
      </c>
      <c r="C33" s="37">
        <f>B5</f>
        <v>5</v>
      </c>
      <c r="D33" s="37">
        <v>3</v>
      </c>
      <c r="E33" s="37">
        <v>1</v>
      </c>
      <c r="F33" s="37">
        <f t="shared" si="0"/>
        <v>3</v>
      </c>
      <c r="G33" s="37">
        <v>1</v>
      </c>
      <c r="I33" s="39">
        <f t="shared" si="1"/>
        <v>8</v>
      </c>
    </row>
    <row r="34" spans="1:9" ht="12.75">
      <c r="A34" s="39" t="s">
        <v>239</v>
      </c>
      <c r="B34" s="37" t="s">
        <v>205</v>
      </c>
      <c r="C34" s="37">
        <f>B5</f>
        <v>5</v>
      </c>
      <c r="D34" s="37">
        <v>1</v>
      </c>
      <c r="E34" s="37">
        <v>1</v>
      </c>
      <c r="F34" s="37">
        <f t="shared" si="0"/>
        <v>1</v>
      </c>
      <c r="G34" s="37">
        <v>1</v>
      </c>
      <c r="I34" s="39">
        <f t="shared" si="1"/>
        <v>6</v>
      </c>
    </row>
    <row r="35" spans="1:9" ht="12.75">
      <c r="A35" s="39" t="s">
        <v>240</v>
      </c>
      <c r="B35" s="37" t="s">
        <v>205</v>
      </c>
      <c r="C35" s="37">
        <f>B5</f>
        <v>5</v>
      </c>
      <c r="D35" s="37">
        <v>1</v>
      </c>
      <c r="E35" s="37">
        <v>1</v>
      </c>
      <c r="F35" s="37">
        <f t="shared" si="0"/>
        <v>1</v>
      </c>
      <c r="G35" s="37">
        <v>1</v>
      </c>
      <c r="I35" s="39">
        <f t="shared" si="1"/>
        <v>6</v>
      </c>
    </row>
    <row r="36" spans="1:9" ht="12.75">
      <c r="A36" s="39" t="s">
        <v>241</v>
      </c>
      <c r="B36" s="37" t="s">
        <v>205</v>
      </c>
      <c r="C36" s="37">
        <f>B5</f>
        <v>5</v>
      </c>
      <c r="D36" s="37">
        <v>1</v>
      </c>
      <c r="E36" s="37">
        <v>1</v>
      </c>
      <c r="F36" s="37">
        <f t="shared" si="0"/>
        <v>1</v>
      </c>
      <c r="G36" s="37">
        <v>1</v>
      </c>
      <c r="I36" s="39">
        <f t="shared" si="1"/>
        <v>6</v>
      </c>
    </row>
    <row r="37" spans="1:9" ht="12.75">
      <c r="A37" s="39" t="s">
        <v>242</v>
      </c>
      <c r="B37" s="37" t="s">
        <v>205</v>
      </c>
      <c r="C37" s="37">
        <f>B5</f>
        <v>5</v>
      </c>
      <c r="D37" s="37">
        <v>1</v>
      </c>
      <c r="E37" s="37">
        <v>1</v>
      </c>
      <c r="F37" s="37">
        <f t="shared" si="0"/>
        <v>1</v>
      </c>
      <c r="G37" s="37">
        <v>1</v>
      </c>
      <c r="I37" s="39">
        <f t="shared" si="1"/>
        <v>6</v>
      </c>
    </row>
    <row r="38" spans="1:9" ht="12.75">
      <c r="A38" s="39" t="s">
        <v>243</v>
      </c>
      <c r="B38" s="37" t="s">
        <v>205</v>
      </c>
      <c r="C38" s="37">
        <f>B5</f>
        <v>5</v>
      </c>
      <c r="D38" s="37">
        <v>1</v>
      </c>
      <c r="E38" s="37">
        <v>1</v>
      </c>
      <c r="F38" s="37">
        <f t="shared" si="0"/>
        <v>1</v>
      </c>
      <c r="G38" s="37">
        <v>1</v>
      </c>
      <c r="I38" s="39">
        <f t="shared" si="1"/>
        <v>6</v>
      </c>
    </row>
    <row r="39" spans="1:9" ht="12.75">
      <c r="A39" s="39" t="s">
        <v>244</v>
      </c>
      <c r="B39" s="37" t="s">
        <v>205</v>
      </c>
      <c r="C39" s="37">
        <f>B5</f>
        <v>5</v>
      </c>
      <c r="D39" s="37">
        <v>1</v>
      </c>
      <c r="E39" s="37">
        <v>1</v>
      </c>
      <c r="F39" s="37">
        <f t="shared" si="0"/>
        <v>1</v>
      </c>
      <c r="G39" s="37">
        <v>1</v>
      </c>
      <c r="I39" s="39">
        <f t="shared" si="1"/>
        <v>6</v>
      </c>
    </row>
    <row r="40" spans="1:9" ht="12.75">
      <c r="A40" s="39" t="s">
        <v>245</v>
      </c>
      <c r="B40" s="37" t="s">
        <v>205</v>
      </c>
      <c r="C40" s="37">
        <f>B5</f>
        <v>5</v>
      </c>
      <c r="D40" s="37">
        <v>1</v>
      </c>
      <c r="E40" s="37">
        <v>1</v>
      </c>
      <c r="F40" s="37">
        <f t="shared" si="0"/>
        <v>1</v>
      </c>
      <c r="G40" s="37">
        <v>1</v>
      </c>
      <c r="I40" s="39">
        <f t="shared" si="1"/>
        <v>6</v>
      </c>
    </row>
    <row r="41" spans="1:9" ht="12.75">
      <c r="A41" s="39" t="s">
        <v>246</v>
      </c>
      <c r="B41" s="37" t="s">
        <v>205</v>
      </c>
      <c r="C41" s="37">
        <f>B5</f>
        <v>5</v>
      </c>
      <c r="D41" s="37">
        <v>1</v>
      </c>
      <c r="E41" s="37">
        <v>1</v>
      </c>
      <c r="F41" s="37">
        <f t="shared" si="0"/>
        <v>1</v>
      </c>
      <c r="G41" s="37">
        <v>1</v>
      </c>
      <c r="H41" s="37">
        <v>2</v>
      </c>
      <c r="I41" s="39">
        <f t="shared" si="1"/>
        <v>8</v>
      </c>
    </row>
    <row r="42" spans="1:9" ht="12.75">
      <c r="A42" s="39" t="s">
        <v>247</v>
      </c>
      <c r="B42" s="37" t="s">
        <v>206</v>
      </c>
      <c r="C42" s="37">
        <f>B6</f>
        <v>0</v>
      </c>
      <c r="E42" s="37">
        <v>0.5</v>
      </c>
      <c r="F42" s="37">
        <f t="shared" si="0"/>
        <v>0</v>
      </c>
      <c r="G42" s="37">
        <v>0</v>
      </c>
      <c r="I42" s="39">
        <f t="shared" si="1"/>
        <v>0</v>
      </c>
    </row>
    <row r="43" spans="1:9" ht="12.75">
      <c r="A43" s="39" t="s">
        <v>248</v>
      </c>
      <c r="B43" s="37" t="s">
        <v>202</v>
      </c>
      <c r="C43" s="37">
        <f>B3</f>
        <v>2</v>
      </c>
      <c r="E43" s="37">
        <v>0.5</v>
      </c>
      <c r="F43" s="37">
        <f aca="true" t="shared" si="2" ref="F43:F70">(E43*D43)</f>
        <v>0</v>
      </c>
      <c r="G43" s="37">
        <v>0</v>
      </c>
      <c r="I43" s="39">
        <f aca="true" t="shared" si="3" ref="I43:I70">IF((AND((G43=1),(F43&lt;=0))),0,(C43+F43+H43))</f>
        <v>2</v>
      </c>
    </row>
    <row r="44" spans="1:9" ht="12.75">
      <c r="A44" s="39" t="s">
        <v>249</v>
      </c>
      <c r="B44" s="37" t="s">
        <v>202</v>
      </c>
      <c r="C44" s="37">
        <f>B3</f>
        <v>2</v>
      </c>
      <c r="E44" s="37">
        <v>0.5</v>
      </c>
      <c r="F44" s="37">
        <f t="shared" si="2"/>
        <v>0</v>
      </c>
      <c r="G44" s="37">
        <v>1</v>
      </c>
      <c r="I44" s="39">
        <f t="shared" si="3"/>
        <v>0</v>
      </c>
    </row>
    <row r="45" spans="1:9" ht="12.75">
      <c r="A45" s="39" t="s">
        <v>250</v>
      </c>
      <c r="B45" s="37" t="s">
        <v>207</v>
      </c>
      <c r="C45" s="37">
        <f>B7</f>
        <v>0</v>
      </c>
      <c r="E45" s="37">
        <v>0.5</v>
      </c>
      <c r="F45" s="37">
        <f t="shared" si="2"/>
        <v>0</v>
      </c>
      <c r="G45" s="37">
        <v>0</v>
      </c>
      <c r="I45" s="39">
        <f t="shared" si="3"/>
        <v>0</v>
      </c>
    </row>
    <row r="46" spans="1:9" ht="12.75">
      <c r="A46" s="39" t="s">
        <v>251</v>
      </c>
      <c r="B46" s="37" t="s">
        <v>202</v>
      </c>
      <c r="C46" s="37">
        <f>B3</f>
        <v>2</v>
      </c>
      <c r="E46" s="37">
        <v>0.5</v>
      </c>
      <c r="F46" s="37">
        <f t="shared" si="2"/>
        <v>0</v>
      </c>
      <c r="G46" s="37">
        <v>1</v>
      </c>
      <c r="I46" s="39">
        <f t="shared" si="3"/>
        <v>0</v>
      </c>
    </row>
    <row r="47" spans="1:9" ht="12.75">
      <c r="A47" s="39" t="s">
        <v>252</v>
      </c>
      <c r="B47" s="37" t="s">
        <v>206</v>
      </c>
      <c r="C47" s="37">
        <f>B6</f>
        <v>0</v>
      </c>
      <c r="D47" s="37">
        <v>1</v>
      </c>
      <c r="E47" s="37">
        <v>1</v>
      </c>
      <c r="F47" s="37">
        <f t="shared" si="2"/>
        <v>1</v>
      </c>
      <c r="G47" s="37">
        <v>1</v>
      </c>
      <c r="H47" s="37">
        <v>2</v>
      </c>
      <c r="I47" s="39">
        <f t="shared" si="3"/>
        <v>3</v>
      </c>
    </row>
    <row r="48" spans="1:9" ht="12.75">
      <c r="A48" s="39" t="s">
        <v>253</v>
      </c>
      <c r="B48" s="37" t="s">
        <v>205</v>
      </c>
      <c r="C48" s="37">
        <f>B5</f>
        <v>5</v>
      </c>
      <c r="E48" s="37">
        <v>0</v>
      </c>
      <c r="F48" s="37">
        <f t="shared" si="2"/>
        <v>0</v>
      </c>
      <c r="G48" s="37">
        <v>1</v>
      </c>
      <c r="I48" s="39">
        <f t="shared" si="3"/>
        <v>0</v>
      </c>
    </row>
    <row r="49" spans="1:9" ht="12.75">
      <c r="A49" s="39" t="s">
        <v>254</v>
      </c>
      <c r="B49" s="37" t="s">
        <v>202</v>
      </c>
      <c r="C49" s="37">
        <f>B3</f>
        <v>2</v>
      </c>
      <c r="D49" s="37">
        <v>2</v>
      </c>
      <c r="E49" s="37">
        <v>0.5</v>
      </c>
      <c r="F49" s="37">
        <f t="shared" si="2"/>
        <v>1</v>
      </c>
      <c r="G49" s="37">
        <v>0</v>
      </c>
      <c r="H49" s="37">
        <v>2</v>
      </c>
      <c r="I49" s="39">
        <f t="shared" si="3"/>
        <v>5</v>
      </c>
    </row>
    <row r="50" spans="1:9" ht="12.75">
      <c r="A50" s="39" t="s">
        <v>255</v>
      </c>
      <c r="B50" s="37" t="s">
        <v>205</v>
      </c>
      <c r="C50" s="37">
        <f>B5</f>
        <v>5</v>
      </c>
      <c r="D50" s="37">
        <v>1</v>
      </c>
      <c r="E50" s="37">
        <v>1</v>
      </c>
      <c r="F50" s="37">
        <f t="shared" si="2"/>
        <v>1</v>
      </c>
      <c r="G50" s="37">
        <v>0</v>
      </c>
      <c r="I50" s="39">
        <f t="shared" si="3"/>
        <v>6</v>
      </c>
    </row>
    <row r="51" spans="1:9" ht="12.75">
      <c r="A51" s="39" t="s">
        <v>256</v>
      </c>
      <c r="B51" s="37" t="s">
        <v>205</v>
      </c>
      <c r="C51" s="37">
        <f>B5</f>
        <v>5</v>
      </c>
      <c r="E51" s="37">
        <v>0.5</v>
      </c>
      <c r="F51" s="37">
        <f t="shared" si="2"/>
        <v>0</v>
      </c>
      <c r="G51" s="37">
        <v>0</v>
      </c>
      <c r="I51" s="39">
        <f t="shared" si="3"/>
        <v>5</v>
      </c>
    </row>
    <row r="52" spans="1:9" ht="12.75">
      <c r="A52" s="39" t="s">
        <v>257</v>
      </c>
      <c r="B52" s="37" t="s">
        <v>206</v>
      </c>
      <c r="C52" s="37">
        <f>B6</f>
        <v>0</v>
      </c>
      <c r="E52" s="37">
        <v>0.5</v>
      </c>
      <c r="F52" s="37">
        <f t="shared" si="2"/>
        <v>0</v>
      </c>
      <c r="G52" s="37">
        <v>0</v>
      </c>
      <c r="I52" s="39">
        <f t="shared" si="3"/>
        <v>0</v>
      </c>
    </row>
    <row r="53" spans="1:9" ht="12.75">
      <c r="A53" s="39" t="s">
        <v>258</v>
      </c>
      <c r="B53" s="37" t="s">
        <v>205</v>
      </c>
      <c r="C53" s="37">
        <f>B5</f>
        <v>5</v>
      </c>
      <c r="D53" s="37">
        <v>6</v>
      </c>
      <c r="E53" s="37">
        <v>1</v>
      </c>
      <c r="F53" s="37">
        <f t="shared" si="2"/>
        <v>6</v>
      </c>
      <c r="G53" s="37">
        <v>0</v>
      </c>
      <c r="I53" s="39">
        <f t="shared" si="3"/>
        <v>11</v>
      </c>
    </row>
    <row r="54" spans="1:9" ht="12.75">
      <c r="A54" s="39" t="s">
        <v>259</v>
      </c>
      <c r="B54" s="37" t="s">
        <v>206</v>
      </c>
      <c r="C54" s="37">
        <f>B6</f>
        <v>0</v>
      </c>
      <c r="D54" s="37">
        <v>6</v>
      </c>
      <c r="E54" s="37">
        <v>0.5</v>
      </c>
      <c r="F54" s="37">
        <f t="shared" si="2"/>
        <v>3</v>
      </c>
      <c r="G54" s="37">
        <v>0</v>
      </c>
      <c r="H54" s="37">
        <v>2</v>
      </c>
      <c r="I54" s="39">
        <f t="shared" si="3"/>
        <v>5</v>
      </c>
    </row>
    <row r="55" spans="1:9" ht="12.75">
      <c r="A55" s="39" t="s">
        <v>260</v>
      </c>
      <c r="B55" s="37" t="s">
        <v>201</v>
      </c>
      <c r="C55" s="37">
        <f>B2</f>
        <v>1</v>
      </c>
      <c r="E55" s="37">
        <v>0.5</v>
      </c>
      <c r="F55" s="37">
        <f t="shared" si="2"/>
        <v>0</v>
      </c>
      <c r="G55" s="37">
        <v>0</v>
      </c>
      <c r="I55" s="39">
        <f t="shared" si="3"/>
        <v>1</v>
      </c>
    </row>
    <row r="56" spans="1:9" ht="12.75">
      <c r="A56" s="39" t="s">
        <v>261</v>
      </c>
      <c r="B56" s="37" t="s">
        <v>202</v>
      </c>
      <c r="C56" s="37">
        <f>B3</f>
        <v>2</v>
      </c>
      <c r="E56" s="37">
        <v>0.5</v>
      </c>
      <c r="F56" s="37">
        <f t="shared" si="2"/>
        <v>0</v>
      </c>
      <c r="G56" s="37">
        <v>1</v>
      </c>
      <c r="I56" s="39">
        <f t="shared" si="3"/>
        <v>0</v>
      </c>
    </row>
    <row r="57" spans="1:9" ht="12.75">
      <c r="A57" s="39" t="s">
        <v>262</v>
      </c>
      <c r="B57" s="37" t="s">
        <v>207</v>
      </c>
      <c r="C57" s="37">
        <f>B7</f>
        <v>0</v>
      </c>
      <c r="E57" s="37">
        <v>0</v>
      </c>
      <c r="F57" s="37">
        <f t="shared" si="2"/>
        <v>0</v>
      </c>
      <c r="G57" s="37">
        <v>1</v>
      </c>
      <c r="I57" s="39">
        <f t="shared" si="3"/>
        <v>0</v>
      </c>
    </row>
    <row r="58" spans="1:9" ht="12.75">
      <c r="A58" s="39" t="s">
        <v>263</v>
      </c>
      <c r="B58" s="37" t="s">
        <v>202</v>
      </c>
      <c r="C58" s="37">
        <f>B3</f>
        <v>2</v>
      </c>
      <c r="E58" s="37">
        <v>0.5</v>
      </c>
      <c r="F58" s="37">
        <f t="shared" si="2"/>
        <v>0</v>
      </c>
      <c r="G58" s="37">
        <v>0</v>
      </c>
      <c r="I58" s="39">
        <f t="shared" si="3"/>
        <v>2</v>
      </c>
    </row>
    <row r="59" spans="1:9" ht="12.75">
      <c r="A59" s="39" t="s">
        <v>264</v>
      </c>
      <c r="B59" s="37" t="s">
        <v>206</v>
      </c>
      <c r="C59" s="37">
        <f>B6</f>
        <v>0</v>
      </c>
      <c r="E59" s="37">
        <v>0.5</v>
      </c>
      <c r="F59" s="37">
        <f t="shared" si="2"/>
        <v>0</v>
      </c>
      <c r="G59" s="37">
        <v>0</v>
      </c>
      <c r="I59" s="39">
        <f t="shared" si="3"/>
        <v>0</v>
      </c>
    </row>
    <row r="60" spans="1:11" ht="12.75">
      <c r="A60" s="39" t="s">
        <v>265</v>
      </c>
      <c r="B60" s="37" t="s">
        <v>205</v>
      </c>
      <c r="C60" s="37">
        <f>B5</f>
        <v>5</v>
      </c>
      <c r="E60" s="37">
        <v>1</v>
      </c>
      <c r="F60" s="37">
        <f t="shared" si="2"/>
        <v>0</v>
      </c>
      <c r="G60" s="37">
        <v>0</v>
      </c>
      <c r="I60" s="39">
        <f t="shared" si="3"/>
        <v>5</v>
      </c>
      <c r="K60" s="40"/>
    </row>
    <row r="61" spans="1:9" ht="12.75">
      <c r="A61" s="39" t="s">
        <v>266</v>
      </c>
      <c r="B61" s="37" t="s">
        <v>205</v>
      </c>
      <c r="C61" s="37">
        <f>B5</f>
        <v>5</v>
      </c>
      <c r="E61" s="37">
        <v>1</v>
      </c>
      <c r="F61" s="37">
        <f t="shared" si="2"/>
        <v>0</v>
      </c>
      <c r="G61" s="37">
        <v>0</v>
      </c>
      <c r="I61" s="39">
        <f t="shared" si="3"/>
        <v>5</v>
      </c>
    </row>
    <row r="62" spans="1:9" ht="12.75">
      <c r="A62" s="39" t="s">
        <v>267</v>
      </c>
      <c r="B62" s="37" t="s">
        <v>205</v>
      </c>
      <c r="C62" s="37">
        <f>B5</f>
        <v>5</v>
      </c>
      <c r="E62" s="37">
        <v>1</v>
      </c>
      <c r="F62" s="37">
        <f t="shared" si="2"/>
        <v>0</v>
      </c>
      <c r="G62" s="37">
        <v>0</v>
      </c>
      <c r="I62" s="39">
        <f t="shared" si="3"/>
        <v>5</v>
      </c>
    </row>
    <row r="63" spans="1:9" ht="12.75">
      <c r="A63" s="39" t="s">
        <v>268</v>
      </c>
      <c r="B63" s="37" t="s">
        <v>205</v>
      </c>
      <c r="C63" s="37">
        <f>B5</f>
        <v>5</v>
      </c>
      <c r="E63" s="37">
        <v>1</v>
      </c>
      <c r="F63" s="37">
        <f t="shared" si="2"/>
        <v>0</v>
      </c>
      <c r="G63" s="37">
        <v>0</v>
      </c>
      <c r="I63" s="39">
        <f t="shared" si="3"/>
        <v>5</v>
      </c>
    </row>
    <row r="64" spans="1:9" s="43" customFormat="1" ht="12.75">
      <c r="A64" s="41" t="s">
        <v>269</v>
      </c>
      <c r="B64" s="37" t="s">
        <v>205</v>
      </c>
      <c r="C64" s="42">
        <f>B5</f>
        <v>5</v>
      </c>
      <c r="D64" s="42"/>
      <c r="E64" s="42">
        <v>1</v>
      </c>
      <c r="F64" s="37">
        <f t="shared" si="2"/>
        <v>0</v>
      </c>
      <c r="G64" s="42">
        <v>0</v>
      </c>
      <c r="H64" s="42"/>
      <c r="I64" s="39">
        <f t="shared" si="3"/>
        <v>5</v>
      </c>
    </row>
    <row r="65" spans="1:9" s="43" customFormat="1" ht="12.75">
      <c r="A65" s="41" t="s">
        <v>270</v>
      </c>
      <c r="B65" s="37" t="s">
        <v>205</v>
      </c>
      <c r="C65" s="42">
        <f>B5</f>
        <v>5</v>
      </c>
      <c r="D65" s="42"/>
      <c r="E65" s="42">
        <v>1</v>
      </c>
      <c r="F65" s="37">
        <f t="shared" si="2"/>
        <v>0</v>
      </c>
      <c r="G65" s="42">
        <v>0</v>
      </c>
      <c r="H65" s="42"/>
      <c r="I65" s="39">
        <f t="shared" si="3"/>
        <v>5</v>
      </c>
    </row>
    <row r="66" spans="1:9" ht="12.75">
      <c r="A66" s="39" t="s">
        <v>271</v>
      </c>
      <c r="B66" s="37" t="s">
        <v>205</v>
      </c>
      <c r="C66" s="37">
        <f>B5</f>
        <v>5</v>
      </c>
      <c r="E66" s="37">
        <v>1</v>
      </c>
      <c r="F66" s="37">
        <f t="shared" si="2"/>
        <v>0</v>
      </c>
      <c r="G66" s="37">
        <v>0</v>
      </c>
      <c r="I66" s="39">
        <f t="shared" si="3"/>
        <v>5</v>
      </c>
    </row>
    <row r="67" spans="1:9" ht="12.75">
      <c r="A67" s="39" t="s">
        <v>272</v>
      </c>
      <c r="B67" s="37" t="s">
        <v>205</v>
      </c>
      <c r="C67" s="37">
        <f>B5</f>
        <v>5</v>
      </c>
      <c r="E67" s="37">
        <v>1</v>
      </c>
      <c r="F67" s="37">
        <f t="shared" si="2"/>
        <v>0</v>
      </c>
      <c r="G67" s="37">
        <v>0</v>
      </c>
      <c r="I67" s="39">
        <f t="shared" si="3"/>
        <v>5</v>
      </c>
    </row>
    <row r="68" spans="1:9" ht="12.75">
      <c r="A68" s="39" t="s">
        <v>273</v>
      </c>
      <c r="B68" s="37" t="s">
        <v>205</v>
      </c>
      <c r="C68" s="37">
        <f>B5</f>
        <v>5</v>
      </c>
      <c r="E68" s="37">
        <v>1</v>
      </c>
      <c r="F68" s="37">
        <f t="shared" si="2"/>
        <v>0</v>
      </c>
      <c r="G68" s="37">
        <v>0</v>
      </c>
      <c r="I68" s="39">
        <f t="shared" si="3"/>
        <v>5</v>
      </c>
    </row>
    <row r="69" spans="1:9" ht="12.75">
      <c r="A69" s="39" t="s">
        <v>274</v>
      </c>
      <c r="B69" s="37" t="s">
        <v>205</v>
      </c>
      <c r="C69" s="37">
        <f>B5</f>
        <v>5</v>
      </c>
      <c r="E69" s="37">
        <v>1</v>
      </c>
      <c r="F69" s="37">
        <f t="shared" si="2"/>
        <v>0</v>
      </c>
      <c r="G69" s="37">
        <v>0</v>
      </c>
      <c r="I69" s="39">
        <f t="shared" si="3"/>
        <v>5</v>
      </c>
    </row>
    <row r="70" spans="1:9" ht="12.75">
      <c r="A70" s="39" t="s">
        <v>275</v>
      </c>
      <c r="B70" s="37" t="s">
        <v>205</v>
      </c>
      <c r="C70" s="37">
        <f>B5</f>
        <v>5</v>
      </c>
      <c r="E70" s="37">
        <v>1</v>
      </c>
      <c r="F70" s="37">
        <f t="shared" si="2"/>
        <v>0</v>
      </c>
      <c r="G70" s="37">
        <v>0</v>
      </c>
      <c r="I70" s="39">
        <f t="shared" si="3"/>
        <v>5</v>
      </c>
    </row>
  </sheetData>
  <conditionalFormatting sqref="I11:I70">
    <cfRule type="cellIs" priority="1" dxfId="0" operator="equal" stopIfTrue="1">
      <formula>0</formula>
    </cfRule>
  </conditionalFormatting>
  <printOptions/>
  <pageMargins left="0.75" right="0.75" top="1" bottom="1" header="0.5" footer="0.5"/>
  <pageSetup horizontalDpi="600" verticalDpi="600" orientation="portrait"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A1:K70"/>
  <sheetViews>
    <sheetView workbookViewId="0" topLeftCell="A38">
      <selection activeCell="M55" sqref="M55"/>
    </sheetView>
  </sheetViews>
  <sheetFormatPr defaultColWidth="9.140625" defaultRowHeight="12.75"/>
  <cols>
    <col min="1" max="1" width="29.421875" style="37" customWidth="1"/>
    <col min="2" max="2" width="6.7109375" style="0" customWidth="1"/>
    <col min="3" max="3" width="7.140625" style="37" customWidth="1"/>
    <col min="4" max="4" width="5.00390625" style="37" customWidth="1"/>
    <col min="5" max="5" width="7.57421875" style="37" customWidth="1"/>
    <col min="6" max="6" width="6.28125" style="37" customWidth="1"/>
    <col min="7" max="7" width="5.57421875" style="37" customWidth="1"/>
    <col min="8" max="8" width="5.28125" style="37" customWidth="1"/>
    <col min="9" max="9" width="6.00390625" style="37" customWidth="1"/>
  </cols>
  <sheetData>
    <row r="1" spans="1:9" s="30" customFormat="1" ht="13.5" thickBot="1">
      <c r="A1" s="35" t="s">
        <v>199</v>
      </c>
      <c r="B1" s="35" t="s">
        <v>200</v>
      </c>
      <c r="C1" s="36"/>
      <c r="D1" s="36"/>
      <c r="E1" s="36"/>
      <c r="F1" s="36"/>
      <c r="G1" s="36"/>
      <c r="H1" s="36"/>
      <c r="I1" s="36"/>
    </row>
    <row r="2" spans="1:2" ht="12.75">
      <c r="A2" s="37" t="s">
        <v>201</v>
      </c>
      <c r="B2">
        <v>1</v>
      </c>
    </row>
    <row r="3" spans="1:2" ht="12.75">
      <c r="A3" s="37" t="s">
        <v>202</v>
      </c>
      <c r="B3">
        <v>3</v>
      </c>
    </row>
    <row r="4" spans="1:5" ht="12.75">
      <c r="A4" s="37" t="s">
        <v>203</v>
      </c>
      <c r="B4">
        <v>2</v>
      </c>
      <c r="D4" s="37">
        <f>SUM(D11:D70)</f>
        <v>49</v>
      </c>
      <c r="E4" s="38" t="s">
        <v>204</v>
      </c>
    </row>
    <row r="5" spans="1:2" ht="12.75">
      <c r="A5" s="37" t="s">
        <v>205</v>
      </c>
      <c r="B5">
        <v>5</v>
      </c>
    </row>
    <row r="6" spans="1:2" ht="12.75">
      <c r="A6" s="37" t="s">
        <v>206</v>
      </c>
      <c r="B6">
        <v>0</v>
      </c>
    </row>
    <row r="7" spans="1:2" ht="12.75">
      <c r="A7" s="37" t="s">
        <v>207</v>
      </c>
      <c r="B7">
        <v>0</v>
      </c>
    </row>
    <row r="9" ht="12.75">
      <c r="E9" s="46"/>
    </row>
    <row r="10" spans="1:9" s="45" customFormat="1" ht="26.25" customHeight="1" thickBot="1">
      <c r="A10" s="44" t="s">
        <v>209</v>
      </c>
      <c r="B10" s="44" t="s">
        <v>210</v>
      </c>
      <c r="C10" s="44" t="s">
        <v>199</v>
      </c>
      <c r="D10" s="44" t="s">
        <v>211</v>
      </c>
      <c r="E10" s="44" t="s">
        <v>277</v>
      </c>
      <c r="F10" s="44" t="s">
        <v>213</v>
      </c>
      <c r="G10" s="44" t="s">
        <v>214</v>
      </c>
      <c r="H10" s="44" t="s">
        <v>215</v>
      </c>
      <c r="I10" s="44" t="s">
        <v>276</v>
      </c>
    </row>
    <row r="11" spans="1:9" ht="12.75">
      <c r="A11" s="39" t="s">
        <v>217</v>
      </c>
      <c r="B11" s="37" t="s">
        <v>205</v>
      </c>
      <c r="C11" s="37">
        <f>B5</f>
        <v>5</v>
      </c>
      <c r="D11" s="37">
        <v>7</v>
      </c>
      <c r="E11" s="37">
        <v>1</v>
      </c>
      <c r="F11" s="37">
        <f aca="true" t="shared" si="0" ref="F11:F42">(E11*D11)</f>
        <v>7</v>
      </c>
      <c r="G11" s="37">
        <v>1</v>
      </c>
      <c r="H11" s="37">
        <v>6</v>
      </c>
      <c r="I11" s="39">
        <f aca="true" t="shared" si="1" ref="I11:I42">IF((AND((G11=1),(F11&lt;=0))),0,(C11+F11+H11))</f>
        <v>18</v>
      </c>
    </row>
    <row r="12" spans="1:9" ht="12.75">
      <c r="A12" s="39" t="s">
        <v>218</v>
      </c>
      <c r="B12" s="37" t="s">
        <v>207</v>
      </c>
      <c r="C12" s="37">
        <f>B7</f>
        <v>0</v>
      </c>
      <c r="E12" s="37">
        <v>0</v>
      </c>
      <c r="F12" s="37">
        <f t="shared" si="0"/>
        <v>0</v>
      </c>
      <c r="G12" s="37">
        <v>1</v>
      </c>
      <c r="I12" s="39">
        <f t="shared" si="1"/>
        <v>0</v>
      </c>
    </row>
    <row r="13" spans="1:9" ht="12.75">
      <c r="A13" s="39" t="s">
        <v>219</v>
      </c>
      <c r="B13" s="37" t="s">
        <v>205</v>
      </c>
      <c r="C13" s="37">
        <f>B5</f>
        <v>5</v>
      </c>
      <c r="D13" s="37">
        <v>2</v>
      </c>
      <c r="E13" s="37">
        <v>0.5</v>
      </c>
      <c r="F13" s="37">
        <f t="shared" si="0"/>
        <v>1</v>
      </c>
      <c r="G13" s="37">
        <v>0</v>
      </c>
      <c r="H13" s="37">
        <v>2</v>
      </c>
      <c r="I13" s="39">
        <f t="shared" si="1"/>
        <v>8</v>
      </c>
    </row>
    <row r="14" spans="1:9" ht="12.75">
      <c r="A14" s="39" t="s">
        <v>220</v>
      </c>
      <c r="B14" s="37" t="s">
        <v>202</v>
      </c>
      <c r="C14" s="37">
        <f>B3</f>
        <v>3</v>
      </c>
      <c r="E14" s="37">
        <v>0.5</v>
      </c>
      <c r="F14" s="37">
        <f t="shared" si="0"/>
        <v>0</v>
      </c>
      <c r="G14" s="37">
        <v>0</v>
      </c>
      <c r="I14" s="39">
        <f t="shared" si="1"/>
        <v>3</v>
      </c>
    </row>
    <row r="15" spans="1:9" ht="12.75">
      <c r="A15" s="39" t="s">
        <v>221</v>
      </c>
      <c r="B15" s="37" t="s">
        <v>207</v>
      </c>
      <c r="C15" s="37">
        <f>B7</f>
        <v>0</v>
      </c>
      <c r="E15" s="37">
        <v>0.5</v>
      </c>
      <c r="F15" s="37">
        <f t="shared" si="0"/>
        <v>0</v>
      </c>
      <c r="G15" s="37">
        <v>0</v>
      </c>
      <c r="I15" s="39">
        <f t="shared" si="1"/>
        <v>0</v>
      </c>
    </row>
    <row r="16" spans="1:9" ht="12.75">
      <c r="A16" s="39" t="s">
        <v>222</v>
      </c>
      <c r="B16" s="37" t="s">
        <v>201</v>
      </c>
      <c r="C16" s="37">
        <f>B2</f>
        <v>1</v>
      </c>
      <c r="E16" s="37">
        <v>0.5</v>
      </c>
      <c r="F16" s="37">
        <f t="shared" si="0"/>
        <v>0</v>
      </c>
      <c r="G16" s="37">
        <v>0</v>
      </c>
      <c r="I16" s="39">
        <f t="shared" si="1"/>
        <v>1</v>
      </c>
    </row>
    <row r="17" spans="1:9" ht="12.75">
      <c r="A17" s="39" t="s">
        <v>143</v>
      </c>
      <c r="B17" s="37" t="s">
        <v>203</v>
      </c>
      <c r="C17" s="37">
        <f>B4</f>
        <v>2</v>
      </c>
      <c r="D17" s="37">
        <v>4</v>
      </c>
      <c r="E17" s="37">
        <v>1</v>
      </c>
      <c r="F17" s="37">
        <f t="shared" si="0"/>
        <v>4</v>
      </c>
      <c r="G17" s="37">
        <v>0</v>
      </c>
      <c r="I17" s="39">
        <f t="shared" si="1"/>
        <v>6</v>
      </c>
    </row>
    <row r="18" spans="1:9" ht="12.75">
      <c r="A18" s="39" t="s">
        <v>223</v>
      </c>
      <c r="B18" s="37" t="s">
        <v>205</v>
      </c>
      <c r="C18" s="37">
        <f>B5</f>
        <v>5</v>
      </c>
      <c r="D18" s="37">
        <v>1</v>
      </c>
      <c r="E18" s="37">
        <v>1</v>
      </c>
      <c r="F18" s="37">
        <f t="shared" si="0"/>
        <v>1</v>
      </c>
      <c r="G18" s="37">
        <v>0</v>
      </c>
      <c r="H18" s="37">
        <v>2</v>
      </c>
      <c r="I18" s="39">
        <f t="shared" si="1"/>
        <v>8</v>
      </c>
    </row>
    <row r="19" spans="1:9" ht="12.75">
      <c r="A19" s="39" t="s">
        <v>224</v>
      </c>
      <c r="B19" s="37" t="s">
        <v>205</v>
      </c>
      <c r="C19" s="37">
        <f>B5</f>
        <v>5</v>
      </c>
      <c r="E19" s="37">
        <v>0</v>
      </c>
      <c r="F19" s="37">
        <f t="shared" si="0"/>
        <v>0</v>
      </c>
      <c r="G19" s="37">
        <v>1</v>
      </c>
      <c r="I19" s="39">
        <f t="shared" si="1"/>
        <v>0</v>
      </c>
    </row>
    <row r="20" spans="1:9" ht="12.75">
      <c r="A20" s="39" t="s">
        <v>225</v>
      </c>
      <c r="B20" s="37" t="s">
        <v>207</v>
      </c>
      <c r="C20" s="37">
        <f>B7</f>
        <v>0</v>
      </c>
      <c r="E20" s="37">
        <v>0.5</v>
      </c>
      <c r="F20" s="37">
        <f t="shared" si="0"/>
        <v>0</v>
      </c>
      <c r="G20" s="37">
        <v>0</v>
      </c>
      <c r="I20" s="39">
        <f t="shared" si="1"/>
        <v>0</v>
      </c>
    </row>
    <row r="21" spans="1:9" ht="12.75">
      <c r="A21" s="39" t="s">
        <v>226</v>
      </c>
      <c r="B21" s="37" t="s">
        <v>205</v>
      </c>
      <c r="C21" s="37">
        <f>B5</f>
        <v>5</v>
      </c>
      <c r="E21" s="37">
        <v>0.5</v>
      </c>
      <c r="F21" s="37">
        <f t="shared" si="0"/>
        <v>0</v>
      </c>
      <c r="G21" s="37">
        <v>1</v>
      </c>
      <c r="I21" s="39">
        <f t="shared" si="1"/>
        <v>0</v>
      </c>
    </row>
    <row r="22" spans="1:9" ht="12.75">
      <c r="A22" s="39" t="s">
        <v>227</v>
      </c>
      <c r="B22" s="37" t="s">
        <v>207</v>
      </c>
      <c r="C22" s="37">
        <f>B7</f>
        <v>0</v>
      </c>
      <c r="E22" s="37">
        <v>0.5</v>
      </c>
      <c r="F22" s="37">
        <f t="shared" si="0"/>
        <v>0</v>
      </c>
      <c r="G22" s="37">
        <v>0</v>
      </c>
      <c r="I22" s="39">
        <f t="shared" si="1"/>
        <v>0</v>
      </c>
    </row>
    <row r="23" spans="1:9" ht="12.75">
      <c r="A23" s="39" t="s">
        <v>228</v>
      </c>
      <c r="B23" s="37" t="s">
        <v>202</v>
      </c>
      <c r="C23" s="37">
        <f>B3</f>
        <v>3</v>
      </c>
      <c r="E23" s="37">
        <v>0.5</v>
      </c>
      <c r="F23" s="37">
        <f t="shared" si="0"/>
        <v>0</v>
      </c>
      <c r="G23" s="37">
        <v>0</v>
      </c>
      <c r="I23" s="39">
        <f t="shared" si="1"/>
        <v>3</v>
      </c>
    </row>
    <row r="24" spans="1:9" ht="12.75">
      <c r="A24" s="39" t="s">
        <v>229</v>
      </c>
      <c r="B24" s="37" t="s">
        <v>205</v>
      </c>
      <c r="C24" s="37">
        <f>B5</f>
        <v>5</v>
      </c>
      <c r="E24" s="37">
        <v>0.5</v>
      </c>
      <c r="F24" s="37">
        <f t="shared" si="0"/>
        <v>0</v>
      </c>
      <c r="G24" s="37">
        <v>0</v>
      </c>
      <c r="I24" s="39">
        <f t="shared" si="1"/>
        <v>5</v>
      </c>
    </row>
    <row r="25" spans="1:9" ht="12.75">
      <c r="A25" s="39" t="s">
        <v>230</v>
      </c>
      <c r="B25" s="37" t="s">
        <v>207</v>
      </c>
      <c r="C25" s="37">
        <f>B7</f>
        <v>0</v>
      </c>
      <c r="E25" s="37">
        <v>0.5</v>
      </c>
      <c r="F25" s="37">
        <f t="shared" si="0"/>
        <v>0</v>
      </c>
      <c r="G25" s="37">
        <v>0</v>
      </c>
      <c r="I25" s="39">
        <f t="shared" si="1"/>
        <v>0</v>
      </c>
    </row>
    <row r="26" spans="1:9" ht="12.75">
      <c r="A26" s="39" t="s">
        <v>231</v>
      </c>
      <c r="B26" s="37" t="s">
        <v>207</v>
      </c>
      <c r="C26" s="37">
        <f>B7</f>
        <v>0</v>
      </c>
      <c r="E26" s="37">
        <v>0.5</v>
      </c>
      <c r="F26" s="37">
        <f t="shared" si="0"/>
        <v>0</v>
      </c>
      <c r="G26" s="37">
        <v>1</v>
      </c>
      <c r="I26" s="39">
        <f t="shared" si="1"/>
        <v>0</v>
      </c>
    </row>
    <row r="27" spans="1:9" ht="12.75">
      <c r="A27" s="39" t="s">
        <v>232</v>
      </c>
      <c r="B27" s="37" t="s">
        <v>206</v>
      </c>
      <c r="C27" s="37">
        <f>B6</f>
        <v>0</v>
      </c>
      <c r="D27" s="37">
        <v>2</v>
      </c>
      <c r="E27" s="37">
        <v>0.5</v>
      </c>
      <c r="F27" s="37">
        <f t="shared" si="0"/>
        <v>1</v>
      </c>
      <c r="G27" s="37">
        <v>0</v>
      </c>
      <c r="H27" s="37">
        <v>4</v>
      </c>
      <c r="I27" s="39">
        <f t="shared" si="1"/>
        <v>5</v>
      </c>
    </row>
    <row r="28" spans="1:9" ht="12.75">
      <c r="A28" s="39" t="s">
        <v>233</v>
      </c>
      <c r="B28" s="37" t="s">
        <v>202</v>
      </c>
      <c r="C28" s="37">
        <f>B3</f>
        <v>3</v>
      </c>
      <c r="E28" s="37">
        <v>0.5</v>
      </c>
      <c r="F28" s="37">
        <f t="shared" si="0"/>
        <v>0</v>
      </c>
      <c r="G28" s="37">
        <v>0</v>
      </c>
      <c r="I28" s="39">
        <f t="shared" si="1"/>
        <v>3</v>
      </c>
    </row>
    <row r="29" spans="1:9" ht="12.75">
      <c r="A29" s="39" t="s">
        <v>234</v>
      </c>
      <c r="B29" s="37" t="s">
        <v>206</v>
      </c>
      <c r="C29" s="37">
        <f>B6</f>
        <v>0</v>
      </c>
      <c r="E29" s="37">
        <v>0.5</v>
      </c>
      <c r="F29" s="37">
        <f t="shared" si="0"/>
        <v>0</v>
      </c>
      <c r="G29" s="37">
        <v>1</v>
      </c>
      <c r="I29" s="39">
        <f t="shared" si="1"/>
        <v>0</v>
      </c>
    </row>
    <row r="30" spans="1:9" ht="12.75">
      <c r="A30" s="39" t="s">
        <v>235</v>
      </c>
      <c r="B30" s="37" t="s">
        <v>207</v>
      </c>
      <c r="C30" s="37">
        <f>B7</f>
        <v>0</v>
      </c>
      <c r="E30" s="37">
        <v>0.5</v>
      </c>
      <c r="F30" s="37">
        <f t="shared" si="0"/>
        <v>0</v>
      </c>
      <c r="G30" s="37">
        <v>0</v>
      </c>
      <c r="I30" s="39">
        <f t="shared" si="1"/>
        <v>0</v>
      </c>
    </row>
    <row r="31" spans="1:9" ht="12.75">
      <c r="A31" s="39" t="s">
        <v>236</v>
      </c>
      <c r="B31" s="37" t="s">
        <v>206</v>
      </c>
      <c r="C31" s="37">
        <f>B6</f>
        <v>0</v>
      </c>
      <c r="E31" s="37">
        <v>0.5</v>
      </c>
      <c r="F31" s="37">
        <f t="shared" si="0"/>
        <v>0</v>
      </c>
      <c r="G31" s="37">
        <v>1</v>
      </c>
      <c r="I31" s="39">
        <f t="shared" si="1"/>
        <v>0</v>
      </c>
    </row>
    <row r="32" spans="1:9" ht="12.75">
      <c r="A32" s="39" t="s">
        <v>237</v>
      </c>
      <c r="B32" s="37" t="s">
        <v>201</v>
      </c>
      <c r="C32" s="37">
        <f>B2</f>
        <v>1</v>
      </c>
      <c r="E32" s="37">
        <v>0.5</v>
      </c>
      <c r="F32" s="37">
        <f t="shared" si="0"/>
        <v>0</v>
      </c>
      <c r="G32" s="37">
        <v>0</v>
      </c>
      <c r="I32" s="39">
        <f t="shared" si="1"/>
        <v>1</v>
      </c>
    </row>
    <row r="33" spans="1:9" ht="12.75">
      <c r="A33" s="39" t="s">
        <v>238</v>
      </c>
      <c r="B33" s="37" t="s">
        <v>205</v>
      </c>
      <c r="C33" s="37">
        <f>B5</f>
        <v>5</v>
      </c>
      <c r="D33" s="37">
        <v>7</v>
      </c>
      <c r="E33" s="37">
        <v>1</v>
      </c>
      <c r="F33" s="37">
        <f t="shared" si="0"/>
        <v>7</v>
      </c>
      <c r="G33" s="37">
        <v>1</v>
      </c>
      <c r="I33" s="39">
        <f t="shared" si="1"/>
        <v>12</v>
      </c>
    </row>
    <row r="34" spans="1:9" ht="12.75">
      <c r="A34" s="39" t="s">
        <v>239</v>
      </c>
      <c r="B34" s="37" t="s">
        <v>205</v>
      </c>
      <c r="C34" s="37">
        <f>B5</f>
        <v>5</v>
      </c>
      <c r="D34" s="37">
        <v>1</v>
      </c>
      <c r="E34" s="37">
        <v>1</v>
      </c>
      <c r="F34" s="37">
        <f t="shared" si="0"/>
        <v>1</v>
      </c>
      <c r="G34" s="37">
        <v>1</v>
      </c>
      <c r="I34" s="39">
        <f t="shared" si="1"/>
        <v>6</v>
      </c>
    </row>
    <row r="35" spans="1:9" ht="12.75">
      <c r="A35" s="39" t="s">
        <v>240</v>
      </c>
      <c r="B35" s="37" t="s">
        <v>205</v>
      </c>
      <c r="C35" s="37">
        <f>B5</f>
        <v>5</v>
      </c>
      <c r="D35" s="37">
        <v>1</v>
      </c>
      <c r="E35" s="37">
        <v>1</v>
      </c>
      <c r="F35" s="37">
        <f t="shared" si="0"/>
        <v>1</v>
      </c>
      <c r="G35" s="37">
        <v>1</v>
      </c>
      <c r="I35" s="39">
        <f t="shared" si="1"/>
        <v>6</v>
      </c>
    </row>
    <row r="36" spans="1:9" ht="12.75">
      <c r="A36" s="39" t="s">
        <v>241</v>
      </c>
      <c r="B36" s="37" t="s">
        <v>205</v>
      </c>
      <c r="C36" s="37">
        <f>B5</f>
        <v>5</v>
      </c>
      <c r="D36" s="37">
        <v>1</v>
      </c>
      <c r="E36" s="37">
        <v>1</v>
      </c>
      <c r="F36" s="37">
        <f t="shared" si="0"/>
        <v>1</v>
      </c>
      <c r="G36" s="37">
        <v>1</v>
      </c>
      <c r="I36" s="39">
        <f t="shared" si="1"/>
        <v>6</v>
      </c>
    </row>
    <row r="37" spans="1:9" ht="12.75">
      <c r="A37" s="39" t="s">
        <v>242</v>
      </c>
      <c r="B37" s="37" t="s">
        <v>205</v>
      </c>
      <c r="C37" s="37">
        <f>B5</f>
        <v>5</v>
      </c>
      <c r="D37" s="37">
        <v>1</v>
      </c>
      <c r="E37" s="37">
        <v>1</v>
      </c>
      <c r="F37" s="37">
        <f t="shared" si="0"/>
        <v>1</v>
      </c>
      <c r="G37" s="37">
        <v>1</v>
      </c>
      <c r="I37" s="39">
        <f t="shared" si="1"/>
        <v>6</v>
      </c>
    </row>
    <row r="38" spans="1:9" ht="12.75">
      <c r="A38" s="39" t="s">
        <v>243</v>
      </c>
      <c r="B38" s="37" t="s">
        <v>205</v>
      </c>
      <c r="C38" s="37">
        <f>B5</f>
        <v>5</v>
      </c>
      <c r="D38" s="37">
        <v>1</v>
      </c>
      <c r="E38" s="37">
        <v>1</v>
      </c>
      <c r="F38" s="37">
        <f t="shared" si="0"/>
        <v>1</v>
      </c>
      <c r="G38" s="37">
        <v>1</v>
      </c>
      <c r="I38" s="39">
        <f t="shared" si="1"/>
        <v>6</v>
      </c>
    </row>
    <row r="39" spans="1:9" ht="12.75">
      <c r="A39" s="39" t="s">
        <v>244</v>
      </c>
      <c r="B39" s="37" t="s">
        <v>205</v>
      </c>
      <c r="C39" s="37">
        <f>B5</f>
        <v>5</v>
      </c>
      <c r="D39" s="37">
        <v>1</v>
      </c>
      <c r="E39" s="37">
        <v>1</v>
      </c>
      <c r="F39" s="37">
        <f t="shared" si="0"/>
        <v>1</v>
      </c>
      <c r="G39" s="37">
        <v>1</v>
      </c>
      <c r="I39" s="39">
        <f t="shared" si="1"/>
        <v>6</v>
      </c>
    </row>
    <row r="40" spans="1:9" ht="12.75">
      <c r="A40" s="39" t="s">
        <v>245</v>
      </c>
      <c r="B40" s="37" t="s">
        <v>205</v>
      </c>
      <c r="C40" s="37">
        <f>B5</f>
        <v>5</v>
      </c>
      <c r="D40" s="37">
        <v>1</v>
      </c>
      <c r="E40" s="37">
        <v>1</v>
      </c>
      <c r="F40" s="37">
        <f t="shared" si="0"/>
        <v>1</v>
      </c>
      <c r="G40" s="37">
        <v>1</v>
      </c>
      <c r="I40" s="39">
        <f t="shared" si="1"/>
        <v>6</v>
      </c>
    </row>
    <row r="41" spans="1:9" ht="12.75">
      <c r="A41" s="39" t="s">
        <v>246</v>
      </c>
      <c r="B41" s="37" t="s">
        <v>205</v>
      </c>
      <c r="C41" s="37">
        <f>B5</f>
        <v>5</v>
      </c>
      <c r="D41" s="37">
        <v>2</v>
      </c>
      <c r="E41" s="37">
        <v>1</v>
      </c>
      <c r="F41" s="37">
        <f t="shared" si="0"/>
        <v>2</v>
      </c>
      <c r="G41" s="37">
        <v>1</v>
      </c>
      <c r="H41" s="37">
        <v>0</v>
      </c>
      <c r="I41" s="39">
        <f t="shared" si="1"/>
        <v>7</v>
      </c>
    </row>
    <row r="42" spans="1:9" ht="12.75">
      <c r="A42" s="39" t="s">
        <v>247</v>
      </c>
      <c r="B42" s="37" t="s">
        <v>206</v>
      </c>
      <c r="C42" s="37">
        <f>B6</f>
        <v>0</v>
      </c>
      <c r="E42" s="37">
        <v>0.5</v>
      </c>
      <c r="F42" s="37">
        <f t="shared" si="0"/>
        <v>0</v>
      </c>
      <c r="G42" s="37">
        <v>0</v>
      </c>
      <c r="H42" s="37">
        <v>2</v>
      </c>
      <c r="I42" s="39">
        <f t="shared" si="1"/>
        <v>2</v>
      </c>
    </row>
    <row r="43" spans="1:9" ht="12.75">
      <c r="A43" s="39" t="s">
        <v>248</v>
      </c>
      <c r="B43" s="37" t="s">
        <v>202</v>
      </c>
      <c r="C43" s="37">
        <f>B3</f>
        <v>3</v>
      </c>
      <c r="E43" s="37">
        <v>0.5</v>
      </c>
      <c r="F43" s="37">
        <f aca="true" t="shared" si="2" ref="F43:F70">(E43*D43)</f>
        <v>0</v>
      </c>
      <c r="G43" s="37">
        <v>0</v>
      </c>
      <c r="I43" s="39">
        <f aca="true" t="shared" si="3" ref="I43:I70">IF((AND((G43=1),(F43&lt;=0))),0,(C43+F43+H43))</f>
        <v>3</v>
      </c>
    </row>
    <row r="44" spans="1:9" ht="12.75">
      <c r="A44" s="39" t="s">
        <v>249</v>
      </c>
      <c r="B44" s="37" t="s">
        <v>202</v>
      </c>
      <c r="C44" s="37">
        <f>B3</f>
        <v>3</v>
      </c>
      <c r="E44" s="37">
        <v>0.5</v>
      </c>
      <c r="F44" s="37">
        <f t="shared" si="2"/>
        <v>0</v>
      </c>
      <c r="G44" s="37">
        <v>1</v>
      </c>
      <c r="I44" s="39">
        <f t="shared" si="3"/>
        <v>0</v>
      </c>
    </row>
    <row r="45" spans="1:9" ht="12.75">
      <c r="A45" s="39" t="s">
        <v>250</v>
      </c>
      <c r="B45" s="37" t="s">
        <v>207</v>
      </c>
      <c r="C45" s="37">
        <f>B7</f>
        <v>0</v>
      </c>
      <c r="E45" s="37">
        <v>0.5</v>
      </c>
      <c r="F45" s="37">
        <f t="shared" si="2"/>
        <v>0</v>
      </c>
      <c r="G45" s="37">
        <v>0</v>
      </c>
      <c r="I45" s="39">
        <f t="shared" si="3"/>
        <v>0</v>
      </c>
    </row>
    <row r="46" spans="1:9" ht="12.75">
      <c r="A46" s="39" t="s">
        <v>251</v>
      </c>
      <c r="B46" s="37" t="s">
        <v>202</v>
      </c>
      <c r="C46" s="37">
        <f>B3</f>
        <v>3</v>
      </c>
      <c r="E46" s="37">
        <v>0.5</v>
      </c>
      <c r="F46" s="37">
        <f t="shared" si="2"/>
        <v>0</v>
      </c>
      <c r="G46" s="37">
        <v>1</v>
      </c>
      <c r="I46" s="39">
        <f t="shared" si="3"/>
        <v>0</v>
      </c>
    </row>
    <row r="47" spans="1:9" ht="12.75">
      <c r="A47" s="39" t="s">
        <v>252</v>
      </c>
      <c r="B47" s="37" t="s">
        <v>206</v>
      </c>
      <c r="C47" s="37">
        <f>B6</f>
        <v>0</v>
      </c>
      <c r="D47" s="37">
        <v>1</v>
      </c>
      <c r="E47" s="37">
        <v>1</v>
      </c>
      <c r="F47" s="37">
        <f t="shared" si="2"/>
        <v>1</v>
      </c>
      <c r="G47" s="37">
        <v>1</v>
      </c>
      <c r="H47" s="37">
        <v>2</v>
      </c>
      <c r="I47" s="39">
        <f t="shared" si="3"/>
        <v>3</v>
      </c>
    </row>
    <row r="48" spans="1:9" ht="12.75">
      <c r="A48" s="39" t="s">
        <v>253</v>
      </c>
      <c r="B48" s="37" t="s">
        <v>205</v>
      </c>
      <c r="C48" s="37">
        <f>B5</f>
        <v>5</v>
      </c>
      <c r="E48" s="37">
        <v>0</v>
      </c>
      <c r="F48" s="37">
        <f t="shared" si="2"/>
        <v>0</v>
      </c>
      <c r="G48" s="37">
        <v>1</v>
      </c>
      <c r="I48" s="39">
        <f t="shared" si="3"/>
        <v>0</v>
      </c>
    </row>
    <row r="49" spans="1:9" ht="12.75">
      <c r="A49" s="39" t="s">
        <v>254</v>
      </c>
      <c r="B49" s="37" t="s">
        <v>202</v>
      </c>
      <c r="C49" s="37">
        <f>B3</f>
        <v>3</v>
      </c>
      <c r="D49" s="37">
        <v>2</v>
      </c>
      <c r="E49" s="37">
        <v>0.5</v>
      </c>
      <c r="F49" s="37">
        <f t="shared" si="2"/>
        <v>1</v>
      </c>
      <c r="G49" s="37">
        <v>0</v>
      </c>
      <c r="H49" s="37">
        <v>2</v>
      </c>
      <c r="I49" s="39">
        <f t="shared" si="3"/>
        <v>6</v>
      </c>
    </row>
    <row r="50" spans="1:9" ht="12.75">
      <c r="A50" s="39" t="s">
        <v>255</v>
      </c>
      <c r="B50" s="37" t="s">
        <v>205</v>
      </c>
      <c r="C50" s="37">
        <f>B5</f>
        <v>5</v>
      </c>
      <c r="D50" s="37">
        <v>1</v>
      </c>
      <c r="E50" s="37">
        <v>1</v>
      </c>
      <c r="F50" s="37">
        <f t="shared" si="2"/>
        <v>1</v>
      </c>
      <c r="G50" s="37">
        <v>0</v>
      </c>
      <c r="I50" s="39">
        <f t="shared" si="3"/>
        <v>6</v>
      </c>
    </row>
    <row r="51" spans="1:9" ht="12.75">
      <c r="A51" s="39" t="s">
        <v>256</v>
      </c>
      <c r="B51" s="37" t="s">
        <v>205</v>
      </c>
      <c r="C51" s="37">
        <f>B5</f>
        <v>5</v>
      </c>
      <c r="E51" s="37">
        <v>0.5</v>
      </c>
      <c r="F51" s="37">
        <f t="shared" si="2"/>
        <v>0</v>
      </c>
      <c r="G51" s="37">
        <v>0</v>
      </c>
      <c r="I51" s="39">
        <f t="shared" si="3"/>
        <v>5</v>
      </c>
    </row>
    <row r="52" spans="1:9" ht="12.75">
      <c r="A52" s="39" t="s">
        <v>257</v>
      </c>
      <c r="B52" s="37" t="s">
        <v>206</v>
      </c>
      <c r="C52" s="37">
        <f>B6</f>
        <v>0</v>
      </c>
      <c r="E52" s="37">
        <v>0.5</v>
      </c>
      <c r="F52" s="37">
        <f t="shared" si="2"/>
        <v>0</v>
      </c>
      <c r="G52" s="37">
        <v>0</v>
      </c>
      <c r="I52" s="39">
        <f t="shared" si="3"/>
        <v>0</v>
      </c>
    </row>
    <row r="53" spans="1:9" ht="12.75">
      <c r="A53" s="39" t="s">
        <v>258</v>
      </c>
      <c r="B53" s="37" t="s">
        <v>205</v>
      </c>
      <c r="C53" s="37">
        <f>B5</f>
        <v>5</v>
      </c>
      <c r="D53" s="37">
        <v>7</v>
      </c>
      <c r="E53" s="37">
        <v>1</v>
      </c>
      <c r="F53" s="37">
        <f t="shared" si="2"/>
        <v>7</v>
      </c>
      <c r="G53" s="37">
        <v>0</v>
      </c>
      <c r="I53" s="39">
        <f t="shared" si="3"/>
        <v>12</v>
      </c>
    </row>
    <row r="54" spans="1:9" ht="12.75">
      <c r="A54" s="39" t="s">
        <v>259</v>
      </c>
      <c r="B54" s="37" t="s">
        <v>206</v>
      </c>
      <c r="C54" s="37">
        <f>B6</f>
        <v>0</v>
      </c>
      <c r="D54" s="37">
        <v>6</v>
      </c>
      <c r="E54" s="37">
        <v>0.5</v>
      </c>
      <c r="F54" s="37">
        <f t="shared" si="2"/>
        <v>3</v>
      </c>
      <c r="G54" s="37">
        <v>0</v>
      </c>
      <c r="H54" s="37">
        <v>2</v>
      </c>
      <c r="I54" s="39">
        <f t="shared" si="3"/>
        <v>5</v>
      </c>
    </row>
    <row r="55" spans="1:9" ht="12.75">
      <c r="A55" s="39" t="s">
        <v>260</v>
      </c>
      <c r="B55" s="37" t="s">
        <v>201</v>
      </c>
      <c r="C55" s="37">
        <f>B2</f>
        <v>1</v>
      </c>
      <c r="E55" s="37">
        <v>0.5</v>
      </c>
      <c r="F55" s="37">
        <f t="shared" si="2"/>
        <v>0</v>
      </c>
      <c r="G55" s="37">
        <v>0</v>
      </c>
      <c r="I55" s="39">
        <f t="shared" si="3"/>
        <v>1</v>
      </c>
    </row>
    <row r="56" spans="1:9" ht="12.75">
      <c r="A56" s="39" t="s">
        <v>261</v>
      </c>
      <c r="B56" s="37" t="s">
        <v>202</v>
      </c>
      <c r="C56" s="37">
        <f>B3</f>
        <v>3</v>
      </c>
      <c r="E56" s="37">
        <v>0.5</v>
      </c>
      <c r="F56" s="37">
        <f t="shared" si="2"/>
        <v>0</v>
      </c>
      <c r="G56" s="37">
        <v>1</v>
      </c>
      <c r="I56" s="39">
        <f t="shared" si="3"/>
        <v>0</v>
      </c>
    </row>
    <row r="57" spans="1:9" ht="12.75">
      <c r="A57" s="39" t="s">
        <v>262</v>
      </c>
      <c r="B57" s="37" t="s">
        <v>207</v>
      </c>
      <c r="C57" s="37">
        <f>B7</f>
        <v>0</v>
      </c>
      <c r="E57" s="37">
        <v>0</v>
      </c>
      <c r="F57" s="37">
        <f t="shared" si="2"/>
        <v>0</v>
      </c>
      <c r="G57" s="37">
        <v>1</v>
      </c>
      <c r="I57" s="39">
        <f t="shared" si="3"/>
        <v>0</v>
      </c>
    </row>
    <row r="58" spans="1:9" ht="12.75">
      <c r="A58" s="39" t="s">
        <v>263</v>
      </c>
      <c r="B58" s="37" t="s">
        <v>202</v>
      </c>
      <c r="C58" s="37">
        <f>B3</f>
        <v>3</v>
      </c>
      <c r="E58" s="37">
        <v>0.5</v>
      </c>
      <c r="F58" s="37">
        <f t="shared" si="2"/>
        <v>0</v>
      </c>
      <c r="G58" s="37">
        <v>0</v>
      </c>
      <c r="I58" s="39">
        <f t="shared" si="3"/>
        <v>3</v>
      </c>
    </row>
    <row r="59" spans="1:9" ht="12.75">
      <c r="A59" s="39" t="s">
        <v>264</v>
      </c>
      <c r="B59" s="37" t="s">
        <v>206</v>
      </c>
      <c r="C59" s="37">
        <f>B6</f>
        <v>0</v>
      </c>
      <c r="E59" s="37">
        <v>0.5</v>
      </c>
      <c r="F59" s="37">
        <f t="shared" si="2"/>
        <v>0</v>
      </c>
      <c r="G59" s="37">
        <v>0</v>
      </c>
      <c r="I59" s="39">
        <f t="shared" si="3"/>
        <v>0</v>
      </c>
    </row>
    <row r="60" spans="1:11" ht="12.75">
      <c r="A60" s="39" t="s">
        <v>265</v>
      </c>
      <c r="B60" s="37" t="s">
        <v>205</v>
      </c>
      <c r="C60" s="37">
        <f>B5</f>
        <v>5</v>
      </c>
      <c r="E60" s="37">
        <v>1</v>
      </c>
      <c r="F60" s="37">
        <f t="shared" si="2"/>
        <v>0</v>
      </c>
      <c r="G60" s="37">
        <v>0</v>
      </c>
      <c r="I60" s="39">
        <f t="shared" si="3"/>
        <v>5</v>
      </c>
      <c r="K60" s="40"/>
    </row>
    <row r="61" spans="1:9" ht="12.75">
      <c r="A61" s="39" t="s">
        <v>266</v>
      </c>
      <c r="B61" s="37" t="s">
        <v>205</v>
      </c>
      <c r="C61" s="37">
        <f>B5</f>
        <v>5</v>
      </c>
      <c r="E61" s="37">
        <v>1</v>
      </c>
      <c r="F61" s="37">
        <f t="shared" si="2"/>
        <v>0</v>
      </c>
      <c r="G61" s="37">
        <v>0</v>
      </c>
      <c r="I61" s="39">
        <f t="shared" si="3"/>
        <v>5</v>
      </c>
    </row>
    <row r="62" spans="1:9" ht="12.75">
      <c r="A62" s="39" t="s">
        <v>267</v>
      </c>
      <c r="B62" s="37" t="s">
        <v>205</v>
      </c>
      <c r="C62" s="37">
        <f>B5</f>
        <v>5</v>
      </c>
      <c r="E62" s="37">
        <v>1</v>
      </c>
      <c r="F62" s="37">
        <f t="shared" si="2"/>
        <v>0</v>
      </c>
      <c r="G62" s="37">
        <v>0</v>
      </c>
      <c r="I62" s="39">
        <f t="shared" si="3"/>
        <v>5</v>
      </c>
    </row>
    <row r="63" spans="1:9" ht="12.75">
      <c r="A63" s="39" t="s">
        <v>268</v>
      </c>
      <c r="B63" s="37" t="s">
        <v>205</v>
      </c>
      <c r="C63" s="37">
        <f>B5</f>
        <v>5</v>
      </c>
      <c r="E63" s="37">
        <v>1</v>
      </c>
      <c r="F63" s="37">
        <f t="shared" si="2"/>
        <v>0</v>
      </c>
      <c r="G63" s="37">
        <v>0</v>
      </c>
      <c r="I63" s="39">
        <f t="shared" si="3"/>
        <v>5</v>
      </c>
    </row>
    <row r="64" spans="1:9" s="43" customFormat="1" ht="12.75">
      <c r="A64" s="41" t="s">
        <v>269</v>
      </c>
      <c r="B64" s="37" t="s">
        <v>205</v>
      </c>
      <c r="C64" s="42">
        <f>B5</f>
        <v>5</v>
      </c>
      <c r="D64" s="42"/>
      <c r="E64" s="42">
        <v>1</v>
      </c>
      <c r="F64" s="37">
        <f t="shared" si="2"/>
        <v>0</v>
      </c>
      <c r="G64" s="42">
        <v>0</v>
      </c>
      <c r="H64" s="42"/>
      <c r="I64" s="39">
        <f t="shared" si="3"/>
        <v>5</v>
      </c>
    </row>
    <row r="65" spans="1:9" s="43" customFormat="1" ht="12.75">
      <c r="A65" s="41" t="s">
        <v>270</v>
      </c>
      <c r="B65" s="37" t="s">
        <v>205</v>
      </c>
      <c r="C65" s="42">
        <f>B5</f>
        <v>5</v>
      </c>
      <c r="D65" s="42"/>
      <c r="E65" s="42">
        <v>1</v>
      </c>
      <c r="F65" s="37">
        <f t="shared" si="2"/>
        <v>0</v>
      </c>
      <c r="G65" s="42">
        <v>0</v>
      </c>
      <c r="H65" s="42"/>
      <c r="I65" s="39">
        <f t="shared" si="3"/>
        <v>5</v>
      </c>
    </row>
    <row r="66" spans="1:9" ht="12.75">
      <c r="A66" s="39" t="s">
        <v>271</v>
      </c>
      <c r="B66" s="37" t="s">
        <v>205</v>
      </c>
      <c r="C66" s="37">
        <f>B5</f>
        <v>5</v>
      </c>
      <c r="E66" s="37">
        <v>1</v>
      </c>
      <c r="F66" s="37">
        <f t="shared" si="2"/>
        <v>0</v>
      </c>
      <c r="G66" s="37">
        <v>0</v>
      </c>
      <c r="I66" s="39">
        <f t="shared" si="3"/>
        <v>5</v>
      </c>
    </row>
    <row r="67" spans="1:9" ht="12.75">
      <c r="A67" s="39" t="s">
        <v>272</v>
      </c>
      <c r="B67" s="37" t="s">
        <v>205</v>
      </c>
      <c r="C67" s="37">
        <f>B5</f>
        <v>5</v>
      </c>
      <c r="E67" s="37">
        <v>1</v>
      </c>
      <c r="F67" s="37">
        <f t="shared" si="2"/>
        <v>0</v>
      </c>
      <c r="G67" s="37">
        <v>0</v>
      </c>
      <c r="I67" s="39">
        <f t="shared" si="3"/>
        <v>5</v>
      </c>
    </row>
    <row r="68" spans="1:9" ht="12.75">
      <c r="A68" s="39" t="s">
        <v>273</v>
      </c>
      <c r="B68" s="37" t="s">
        <v>205</v>
      </c>
      <c r="C68" s="37">
        <f>B5</f>
        <v>5</v>
      </c>
      <c r="E68" s="37">
        <v>1</v>
      </c>
      <c r="F68" s="37">
        <f t="shared" si="2"/>
        <v>0</v>
      </c>
      <c r="G68" s="37">
        <v>0</v>
      </c>
      <c r="I68" s="39">
        <f t="shared" si="3"/>
        <v>5</v>
      </c>
    </row>
    <row r="69" spans="1:9" ht="12.75">
      <c r="A69" s="39" t="s">
        <v>274</v>
      </c>
      <c r="B69" s="37" t="s">
        <v>205</v>
      </c>
      <c r="C69" s="37">
        <f>B5</f>
        <v>5</v>
      </c>
      <c r="E69" s="37">
        <v>1</v>
      </c>
      <c r="F69" s="37">
        <f t="shared" si="2"/>
        <v>0</v>
      </c>
      <c r="G69" s="37">
        <v>0</v>
      </c>
      <c r="I69" s="39">
        <f t="shared" si="3"/>
        <v>5</v>
      </c>
    </row>
    <row r="70" spans="1:9" ht="12.75">
      <c r="A70" s="39" t="s">
        <v>275</v>
      </c>
      <c r="B70" s="37" t="s">
        <v>205</v>
      </c>
      <c r="C70" s="37">
        <f>B5</f>
        <v>5</v>
      </c>
      <c r="E70" s="37">
        <v>1</v>
      </c>
      <c r="F70" s="37">
        <f t="shared" si="2"/>
        <v>0</v>
      </c>
      <c r="G70" s="37">
        <v>0</v>
      </c>
      <c r="I70" s="39">
        <f t="shared" si="3"/>
        <v>5</v>
      </c>
    </row>
  </sheetData>
  <conditionalFormatting sqref="I11:I70">
    <cfRule type="cellIs" priority="1" dxfId="0" operator="equal" stopIfTrue="1">
      <formula>0</formula>
    </cfRule>
  </conditionalFormatting>
  <printOptions/>
  <pageMargins left="0.75" right="0.75" top="1" bottom="1" header="0.5" footer="0.5"/>
  <pageSetup horizontalDpi="600" verticalDpi="600" orientation="portrait" scale="83" r:id="rId1"/>
  <rowBreaks count="1" manualBreakCount="1">
    <brk id="8" max="255" man="1"/>
  </rowBreaks>
</worksheet>
</file>

<file path=xl/worksheets/sheet3.xml><?xml version="1.0" encoding="utf-8"?>
<worksheet xmlns="http://schemas.openxmlformats.org/spreadsheetml/2006/main" xmlns:r="http://schemas.openxmlformats.org/officeDocument/2006/relationships">
  <dimension ref="A1:E126"/>
  <sheetViews>
    <sheetView workbookViewId="0" topLeftCell="A1">
      <selection activeCell="B48" sqref="B48"/>
    </sheetView>
  </sheetViews>
  <sheetFormatPr defaultColWidth="9.140625" defaultRowHeight="12.75"/>
  <cols>
    <col min="1" max="1" width="18.7109375" style="0" bestFit="1" customWidth="1"/>
    <col min="2" max="2" width="43.00390625" style="8" customWidth="1"/>
    <col min="3" max="3" width="11.421875" style="14" customWidth="1"/>
    <col min="4" max="4" width="7.421875" style="4" bestFit="1" customWidth="1"/>
    <col min="5" max="5" width="8.57421875" style="12" customWidth="1"/>
  </cols>
  <sheetData>
    <row r="1" spans="2:4" ht="12.75">
      <c r="B1" s="9"/>
      <c r="C1" s="20"/>
      <c r="D1" s="3"/>
    </row>
    <row r="2" spans="1:4" ht="13.5" thickBot="1">
      <c r="A2" s="21"/>
      <c r="B2" s="17" t="s">
        <v>0</v>
      </c>
      <c r="C2" s="18" t="s">
        <v>29</v>
      </c>
      <c r="D2" s="19" t="s">
        <v>1</v>
      </c>
    </row>
    <row r="3" spans="1:5" ht="25.5">
      <c r="A3" s="22" t="s">
        <v>55</v>
      </c>
      <c r="B3" s="8" t="s">
        <v>92</v>
      </c>
      <c r="C3" s="14">
        <f>200/3</f>
        <v>66.66666666666667</v>
      </c>
      <c r="D3" s="4">
        <v>3</v>
      </c>
      <c r="E3" s="12" t="s">
        <v>93</v>
      </c>
    </row>
    <row r="4" spans="1:4" ht="12.75">
      <c r="A4" s="24"/>
      <c r="B4" s="8" t="s">
        <v>58</v>
      </c>
      <c r="C4" s="14">
        <v>15</v>
      </c>
      <c r="D4" s="4">
        <v>4</v>
      </c>
    </row>
    <row r="5" spans="2:4" ht="12.75">
      <c r="B5" s="8" t="s">
        <v>53</v>
      </c>
      <c r="C5" s="14">
        <v>2</v>
      </c>
      <c r="D5" s="4">
        <v>1</v>
      </c>
    </row>
    <row r="6" spans="2:4" ht="12.75">
      <c r="B6" s="8" t="s">
        <v>56</v>
      </c>
      <c r="C6" s="14">
        <v>1</v>
      </c>
      <c r="D6" s="4">
        <v>4</v>
      </c>
    </row>
    <row r="7" spans="2:5" ht="12.75">
      <c r="B7" s="8" t="s">
        <v>57</v>
      </c>
      <c r="C7" s="14">
        <f>(7*20)/3</f>
        <v>46.666666666666664</v>
      </c>
      <c r="D7" s="4">
        <v>1</v>
      </c>
      <c r="E7" s="12" t="s">
        <v>93</v>
      </c>
    </row>
    <row r="8" spans="2:4" ht="12.75">
      <c r="B8" s="8" t="s">
        <v>2</v>
      </c>
      <c r="C8" s="14">
        <v>2</v>
      </c>
      <c r="D8" s="4">
        <v>2</v>
      </c>
    </row>
    <row r="9" spans="2:4" ht="12.75">
      <c r="B9" s="8" t="s">
        <v>3</v>
      </c>
      <c r="C9" s="14">
        <v>0.1</v>
      </c>
      <c r="D9" s="4">
        <v>5</v>
      </c>
    </row>
    <row r="10" spans="2:4" ht="12.75">
      <c r="B10" s="8" t="s">
        <v>34</v>
      </c>
      <c r="C10" s="14">
        <v>5</v>
      </c>
      <c r="D10" s="4">
        <v>2.5</v>
      </c>
    </row>
    <row r="11" spans="2:4" ht="25.5">
      <c r="B11" s="8" t="s">
        <v>33</v>
      </c>
      <c r="C11" s="14">
        <v>10</v>
      </c>
      <c r="D11" s="4">
        <v>1</v>
      </c>
    </row>
    <row r="12" spans="2:4" ht="12.75">
      <c r="B12" s="8" t="s">
        <v>51</v>
      </c>
      <c r="C12" s="14">
        <v>0.1</v>
      </c>
      <c r="D12" s="4">
        <v>0</v>
      </c>
    </row>
    <row r="13" spans="2:4" ht="12.75">
      <c r="B13" s="8" t="s">
        <v>22</v>
      </c>
      <c r="C13" s="14">
        <v>0.5</v>
      </c>
      <c r="D13" s="4">
        <v>0</v>
      </c>
    </row>
    <row r="14" spans="2:4" ht="12.75">
      <c r="B14" s="8" t="s">
        <v>52</v>
      </c>
      <c r="C14" s="14">
        <v>2.5</v>
      </c>
      <c r="D14" s="4">
        <v>1</v>
      </c>
    </row>
    <row r="15" spans="2:4" ht="12.75">
      <c r="B15" s="8" t="s">
        <v>5</v>
      </c>
      <c r="C15" s="14">
        <v>0.05</v>
      </c>
      <c r="D15" s="4">
        <v>0</v>
      </c>
    </row>
    <row r="16" spans="2:4" ht="12.75">
      <c r="B16" s="8" t="s">
        <v>7</v>
      </c>
      <c r="C16" s="14">
        <v>0.5</v>
      </c>
      <c r="D16" s="4">
        <v>5</v>
      </c>
    </row>
    <row r="17" spans="2:4" ht="12.75">
      <c r="B17" s="8" t="s">
        <v>12</v>
      </c>
      <c r="C17" s="14">
        <v>1</v>
      </c>
      <c r="D17" s="4">
        <v>4</v>
      </c>
    </row>
    <row r="18" spans="2:4" ht="12.75">
      <c r="B18" s="8" t="s">
        <v>13</v>
      </c>
      <c r="C18" s="14">
        <v>1</v>
      </c>
      <c r="D18" s="4">
        <v>3</v>
      </c>
    </row>
    <row r="19" spans="2:4" ht="12.75">
      <c r="B19" s="8" t="s">
        <v>17</v>
      </c>
      <c r="C19" s="14">
        <v>5</v>
      </c>
      <c r="D19" s="4">
        <v>3</v>
      </c>
    </row>
    <row r="20" spans="2:5" ht="12.75">
      <c r="B20" s="8" t="s">
        <v>16</v>
      </c>
      <c r="C20" s="14">
        <v>50</v>
      </c>
      <c r="D20" s="4">
        <v>1</v>
      </c>
      <c r="E20" s="12" t="s">
        <v>27</v>
      </c>
    </row>
    <row r="21" spans="2:4" ht="12.75">
      <c r="B21" s="8" t="s">
        <v>32</v>
      </c>
      <c r="C21" s="14">
        <v>25</v>
      </c>
      <c r="D21" s="4">
        <v>1</v>
      </c>
    </row>
    <row r="22" spans="2:5" ht="12.75">
      <c r="B22" s="8" t="s">
        <v>21</v>
      </c>
      <c r="C22" s="14">
        <v>25</v>
      </c>
      <c r="D22" s="4">
        <v>0</v>
      </c>
      <c r="E22" s="12" t="s">
        <v>27</v>
      </c>
    </row>
    <row r="23" spans="2:4" ht="12.75">
      <c r="B23" s="8" t="s">
        <v>23</v>
      </c>
      <c r="C23" s="14">
        <v>1</v>
      </c>
      <c r="D23" s="4">
        <v>1</v>
      </c>
    </row>
    <row r="24" spans="2:4" ht="12.75">
      <c r="B24" s="8" t="s">
        <v>19</v>
      </c>
      <c r="C24" s="14">
        <v>10</v>
      </c>
      <c r="D24" s="4">
        <v>0.5</v>
      </c>
    </row>
    <row r="25" spans="2:4" ht="12.75">
      <c r="B25" s="8" t="s">
        <v>59</v>
      </c>
      <c r="C25" s="14">
        <v>550</v>
      </c>
      <c r="D25" s="4">
        <f>40*0.5</f>
        <v>20</v>
      </c>
    </row>
    <row r="26" spans="2:4" ht="12.75">
      <c r="B26" s="8" t="s">
        <v>60</v>
      </c>
      <c r="C26" s="14">
        <v>2</v>
      </c>
      <c r="D26" s="4">
        <v>1</v>
      </c>
    </row>
    <row r="27" spans="2:4" ht="12.75">
      <c r="B27" s="8" t="s">
        <v>69</v>
      </c>
      <c r="C27" s="14">
        <v>1000</v>
      </c>
      <c r="D27" s="4">
        <v>2</v>
      </c>
    </row>
    <row r="28" spans="2:4" ht="12.75">
      <c r="B28" s="8" t="s">
        <v>98</v>
      </c>
      <c r="C28" s="14">
        <v>1</v>
      </c>
      <c r="D28" s="4">
        <v>2</v>
      </c>
    </row>
    <row r="29" spans="2:4" ht="12.75">
      <c r="B29" s="8" t="s">
        <v>99</v>
      </c>
      <c r="C29" s="14">
        <v>10</v>
      </c>
      <c r="D29" s="4">
        <v>4</v>
      </c>
    </row>
    <row r="30" spans="2:4" ht="12.75">
      <c r="B30" s="8" t="s">
        <v>61</v>
      </c>
      <c r="C30" s="14">
        <v>0.5</v>
      </c>
      <c r="D30" s="4">
        <v>0.2</v>
      </c>
    </row>
    <row r="31" spans="2:4" ht="12.75">
      <c r="B31" s="8" t="s">
        <v>62</v>
      </c>
      <c r="C31" s="14">
        <v>1</v>
      </c>
      <c r="D31" s="4">
        <v>0.5</v>
      </c>
    </row>
    <row r="32" spans="2:4" ht="12.75">
      <c r="B32" s="8" t="s">
        <v>63</v>
      </c>
      <c r="C32" s="14">
        <v>2</v>
      </c>
      <c r="D32" s="4">
        <v>5</v>
      </c>
    </row>
    <row r="33" spans="2:4" ht="12.75">
      <c r="B33" s="8" t="s">
        <v>64</v>
      </c>
      <c r="C33" s="14">
        <v>15</v>
      </c>
      <c r="D33" s="4">
        <v>3</v>
      </c>
    </row>
    <row r="34" spans="2:4" ht="12.75">
      <c r="B34" s="8" t="s">
        <v>65</v>
      </c>
      <c r="C34" s="14">
        <v>20</v>
      </c>
      <c r="D34" s="4">
        <v>1</v>
      </c>
    </row>
    <row r="35" spans="2:4" ht="12.75">
      <c r="B35" s="8" t="s">
        <v>66</v>
      </c>
      <c r="C35" s="14">
        <v>80</v>
      </c>
      <c r="D35" s="4">
        <v>1</v>
      </c>
    </row>
    <row r="36" spans="2:4" ht="12.75">
      <c r="B36" s="8" t="s">
        <v>67</v>
      </c>
      <c r="C36" s="14">
        <v>30</v>
      </c>
      <c r="D36" s="4">
        <v>2</v>
      </c>
    </row>
    <row r="37" spans="2:4" ht="12.75">
      <c r="B37" s="8" t="s">
        <v>68</v>
      </c>
      <c r="C37" s="14">
        <v>1000</v>
      </c>
      <c r="D37" s="4">
        <v>2</v>
      </c>
    </row>
    <row r="38" spans="2:4" ht="12.75">
      <c r="B38" s="8" t="s">
        <v>87</v>
      </c>
      <c r="C38" s="14">
        <v>0.75</v>
      </c>
      <c r="D38" s="4">
        <v>0</v>
      </c>
    </row>
    <row r="39" spans="2:4" ht="12.75">
      <c r="B39" s="8" t="s">
        <v>88</v>
      </c>
      <c r="C39" s="14">
        <v>0.75</v>
      </c>
      <c r="D39" s="4">
        <v>0</v>
      </c>
    </row>
    <row r="40" spans="2:5" ht="12.75">
      <c r="B40" s="8" t="s">
        <v>70</v>
      </c>
      <c r="C40" s="14">
        <f>10/3</f>
        <v>3.3333333333333335</v>
      </c>
      <c r="D40" s="4">
        <v>0</v>
      </c>
      <c r="E40" s="12" t="s">
        <v>93</v>
      </c>
    </row>
    <row r="41" spans="2:5" ht="12.75">
      <c r="B41" s="8" t="s">
        <v>71</v>
      </c>
      <c r="C41" s="14">
        <v>6.666666666666667</v>
      </c>
      <c r="D41" s="4">
        <v>1</v>
      </c>
      <c r="E41" s="12" t="s">
        <v>93</v>
      </c>
    </row>
    <row r="42" spans="2:5" ht="12.75">
      <c r="B42" s="8" t="s">
        <v>72</v>
      </c>
      <c r="C42" s="14">
        <f>50/3</f>
        <v>16.666666666666668</v>
      </c>
      <c r="D42" s="4">
        <v>0</v>
      </c>
      <c r="E42" s="12" t="s">
        <v>93</v>
      </c>
    </row>
    <row r="43" spans="2:5" ht="12.75">
      <c r="B43" s="8" t="s">
        <v>73</v>
      </c>
      <c r="C43" s="14">
        <f>20/3</f>
        <v>6.666666666666667</v>
      </c>
      <c r="D43" s="4">
        <v>1</v>
      </c>
      <c r="E43" s="12" t="s">
        <v>93</v>
      </c>
    </row>
    <row r="44" spans="2:5" ht="12.75">
      <c r="B44" s="8" t="s">
        <v>74</v>
      </c>
      <c r="C44" s="14">
        <f>2/3</f>
        <v>0.6666666666666666</v>
      </c>
      <c r="D44" s="4">
        <v>1</v>
      </c>
      <c r="E44" s="12" t="s">
        <v>93</v>
      </c>
    </row>
    <row r="45" spans="2:4" ht="12.75">
      <c r="B45" s="8" t="s">
        <v>95</v>
      </c>
      <c r="C45" s="14">
        <v>0.25</v>
      </c>
      <c r="D45" s="4">
        <v>0</v>
      </c>
    </row>
    <row r="46" spans="2:4" ht="12.75">
      <c r="B46" s="8" t="s">
        <v>94</v>
      </c>
      <c r="C46" s="14">
        <v>5</v>
      </c>
      <c r="D46" s="4">
        <f>1/16</f>
        <v>0.0625</v>
      </c>
    </row>
    <row r="47" spans="2:4" ht="12.75">
      <c r="B47" s="8" t="s">
        <v>97</v>
      </c>
      <c r="C47" s="14">
        <v>1</v>
      </c>
      <c r="D47" s="4">
        <v>1</v>
      </c>
    </row>
    <row r="48" spans="2:4" ht="12.75">
      <c r="B48" s="8" t="s">
        <v>96</v>
      </c>
      <c r="C48" s="14">
        <v>1</v>
      </c>
      <c r="D48" s="4">
        <v>1</v>
      </c>
    </row>
    <row r="49" spans="2:5" ht="12.75">
      <c r="B49" s="8" t="s">
        <v>75</v>
      </c>
      <c r="C49" s="14">
        <f>30/3</f>
        <v>10</v>
      </c>
      <c r="D49" s="4">
        <v>1</v>
      </c>
      <c r="E49" s="12" t="s">
        <v>93</v>
      </c>
    </row>
    <row r="50" spans="2:5" ht="12.75">
      <c r="B50" s="8" t="s">
        <v>100</v>
      </c>
      <c r="C50" s="14">
        <f>20/3</f>
        <v>6.666666666666667</v>
      </c>
      <c r="D50" s="4">
        <v>0.05</v>
      </c>
      <c r="E50" s="12" t="s">
        <v>93</v>
      </c>
    </row>
    <row r="51" spans="2:5" ht="12.75">
      <c r="B51" s="8" t="s">
        <v>76</v>
      </c>
      <c r="C51" s="14">
        <f>50/3</f>
        <v>16.666666666666668</v>
      </c>
      <c r="D51" s="4">
        <v>1</v>
      </c>
      <c r="E51" s="12" t="s">
        <v>93</v>
      </c>
    </row>
    <row r="52" spans="2:5" ht="12.75">
      <c r="B52" s="8" t="s">
        <v>77</v>
      </c>
      <c r="C52" s="14">
        <f>5/3</f>
        <v>1.6666666666666667</v>
      </c>
      <c r="D52" s="4">
        <v>0.1</v>
      </c>
      <c r="E52" s="12" t="s">
        <v>93</v>
      </c>
    </row>
    <row r="53" spans="2:5" ht="12.75">
      <c r="B53" s="8" t="s">
        <v>78</v>
      </c>
      <c r="C53" s="14">
        <f>10/3</f>
        <v>3.3333333333333335</v>
      </c>
      <c r="D53" s="4">
        <v>1</v>
      </c>
      <c r="E53" s="12" t="s">
        <v>93</v>
      </c>
    </row>
    <row r="54" spans="2:5" ht="12.75">
      <c r="B54" s="8" t="s">
        <v>79</v>
      </c>
      <c r="C54" s="14">
        <v>15</v>
      </c>
      <c r="D54" s="4">
        <v>1</v>
      </c>
      <c r="E54" s="12" t="s">
        <v>93</v>
      </c>
    </row>
    <row r="55" spans="2:5" ht="12.75">
      <c r="B55" s="8" t="s">
        <v>80</v>
      </c>
      <c r="C55" s="14">
        <f>10/3</f>
        <v>3.3333333333333335</v>
      </c>
      <c r="D55" s="4">
        <v>0.1</v>
      </c>
      <c r="E55" s="12" t="s">
        <v>93</v>
      </c>
    </row>
    <row r="56" spans="2:5" ht="12.75">
      <c r="B56" s="8" t="s">
        <v>191</v>
      </c>
      <c r="E56" s="12" t="s">
        <v>193</v>
      </c>
    </row>
    <row r="57" spans="2:5" ht="12.75">
      <c r="B57" s="8" t="s">
        <v>192</v>
      </c>
      <c r="E57" s="12" t="s">
        <v>193</v>
      </c>
    </row>
    <row r="58" spans="2:4" ht="12.75">
      <c r="B58" s="8" t="s">
        <v>81</v>
      </c>
      <c r="C58" s="14">
        <v>1</v>
      </c>
      <c r="D58" s="4">
        <v>0.2</v>
      </c>
    </row>
    <row r="59" spans="2:5" s="1" customFormat="1" ht="12.75">
      <c r="B59" s="11"/>
      <c r="C59" s="15"/>
      <c r="D59" s="5"/>
      <c r="E59" s="12"/>
    </row>
    <row r="60" spans="2:4" ht="12.75">
      <c r="B60" s="10" t="s">
        <v>20</v>
      </c>
      <c r="C60" s="2">
        <f>SUM(C3:C58)</f>
        <v>3081.9999999999995</v>
      </c>
      <c r="D60" s="6">
        <f>SUM(D3:D58)</f>
        <v>96.21249999999999</v>
      </c>
    </row>
    <row r="64" spans="1:4" ht="13.5" thickBot="1">
      <c r="A64" s="21"/>
      <c r="B64" s="17" t="s">
        <v>0</v>
      </c>
      <c r="C64" s="18" t="s">
        <v>29</v>
      </c>
      <c r="D64" s="19" t="s">
        <v>1</v>
      </c>
    </row>
    <row r="65" spans="1:4" ht="25.5">
      <c r="A65" s="22" t="s">
        <v>102</v>
      </c>
      <c r="B65" s="8" t="s">
        <v>82</v>
      </c>
      <c r="C65" s="14">
        <v>75</v>
      </c>
      <c r="D65" s="7" t="s">
        <v>26</v>
      </c>
    </row>
    <row r="66" spans="2:5" ht="12.75">
      <c r="B66" s="8" t="s">
        <v>83</v>
      </c>
      <c r="C66" s="14">
        <v>20</v>
      </c>
      <c r="D66" s="4">
        <v>30</v>
      </c>
      <c r="E66" s="12" t="s">
        <v>27</v>
      </c>
    </row>
    <row r="67" spans="2:4" ht="12.75">
      <c r="B67" s="8" t="s">
        <v>24</v>
      </c>
      <c r="C67" s="14">
        <v>0.1</v>
      </c>
      <c r="D67" s="4">
        <v>1</v>
      </c>
    </row>
    <row r="68" spans="2:4" ht="12.75">
      <c r="B68" s="8" t="s">
        <v>25</v>
      </c>
      <c r="C68" s="14">
        <v>1</v>
      </c>
      <c r="D68" s="4">
        <v>2</v>
      </c>
    </row>
    <row r="69" spans="2:4" ht="12.75">
      <c r="B69" s="8" t="s">
        <v>28</v>
      </c>
      <c r="C69" s="14">
        <v>15</v>
      </c>
      <c r="D69" s="4">
        <v>4</v>
      </c>
    </row>
    <row r="70" spans="2:4" ht="12.75">
      <c r="B70" s="8" t="s">
        <v>18</v>
      </c>
      <c r="C70" s="14">
        <v>4</v>
      </c>
      <c r="D70" s="4">
        <v>8</v>
      </c>
    </row>
    <row r="71" spans="2:4" ht="12.75">
      <c r="B71" s="8" t="s">
        <v>54</v>
      </c>
      <c r="C71" s="14">
        <v>1</v>
      </c>
      <c r="D71" s="4">
        <v>1.5</v>
      </c>
    </row>
    <row r="72" spans="2:5" ht="12.75">
      <c r="B72" s="8" t="s">
        <v>90</v>
      </c>
      <c r="C72" s="14">
        <v>0.6666666666666666</v>
      </c>
      <c r="D72" s="4">
        <v>6</v>
      </c>
      <c r="E72" s="12" t="s">
        <v>93</v>
      </c>
    </row>
    <row r="73" spans="2:4" ht="12.75">
      <c r="B73" s="8" t="s">
        <v>3</v>
      </c>
      <c r="C73" s="14">
        <v>0.1</v>
      </c>
      <c r="D73" s="4">
        <v>5</v>
      </c>
    </row>
    <row r="74" spans="2:4" ht="12.75">
      <c r="B74" s="8" t="s">
        <v>31</v>
      </c>
      <c r="C74" s="14">
        <v>1.5</v>
      </c>
      <c r="D74" s="4">
        <v>9</v>
      </c>
    </row>
    <row r="75" spans="2:4" ht="12.75">
      <c r="B75" s="8" t="s">
        <v>4</v>
      </c>
      <c r="C75" s="14">
        <v>1</v>
      </c>
      <c r="D75" s="4">
        <v>1</v>
      </c>
    </row>
    <row r="76" spans="2:4" ht="12.75">
      <c r="B76" s="8" t="s">
        <v>30</v>
      </c>
      <c r="C76" s="14">
        <v>1</v>
      </c>
      <c r="D76" s="4">
        <v>0.5</v>
      </c>
    </row>
    <row r="77" spans="2:4" ht="12.75">
      <c r="B77" s="8" t="s">
        <v>6</v>
      </c>
      <c r="C77" s="14">
        <v>1</v>
      </c>
      <c r="D77" s="4">
        <v>1</v>
      </c>
    </row>
    <row r="78" spans="2:4" ht="12.75">
      <c r="B78" s="8" t="s">
        <v>8</v>
      </c>
      <c r="C78" s="14">
        <v>2</v>
      </c>
      <c r="D78" s="4">
        <v>20</v>
      </c>
    </row>
    <row r="79" spans="2:4" ht="12.75">
      <c r="B79" s="8" t="s">
        <v>9</v>
      </c>
      <c r="C79" s="14">
        <v>2</v>
      </c>
      <c r="D79" s="4">
        <v>20</v>
      </c>
    </row>
    <row r="80" spans="2:4" ht="12.75">
      <c r="B80" s="8" t="s">
        <v>10</v>
      </c>
      <c r="C80" s="14">
        <v>1</v>
      </c>
      <c r="D80" s="4">
        <v>5</v>
      </c>
    </row>
    <row r="81" spans="2:4" ht="12.75">
      <c r="B81" s="8" t="s">
        <v>11</v>
      </c>
      <c r="C81" s="14">
        <v>2</v>
      </c>
      <c r="D81" s="4">
        <v>8</v>
      </c>
    </row>
    <row r="82" spans="2:4" ht="12.75">
      <c r="B82" s="8" t="s">
        <v>14</v>
      </c>
      <c r="C82" s="14">
        <v>5</v>
      </c>
      <c r="D82" s="4">
        <v>10</v>
      </c>
    </row>
    <row r="83" spans="2:4" ht="12.75">
      <c r="B83" s="8" t="s">
        <v>50</v>
      </c>
      <c r="C83" s="14">
        <v>3</v>
      </c>
      <c r="D83" s="4">
        <v>4</v>
      </c>
    </row>
    <row r="84" spans="2:4" ht="12.75">
      <c r="B84" s="8" t="s">
        <v>101</v>
      </c>
      <c r="C84" s="14">
        <v>2</v>
      </c>
      <c r="D84" s="4">
        <v>2</v>
      </c>
    </row>
    <row r="85" spans="2:4" ht="12.75">
      <c r="B85" s="8" t="s">
        <v>15</v>
      </c>
      <c r="C85" s="14">
        <v>10</v>
      </c>
      <c r="D85" s="4">
        <v>20</v>
      </c>
    </row>
    <row r="87" spans="2:4" ht="12.75">
      <c r="B87" s="10" t="s">
        <v>20</v>
      </c>
      <c r="C87" s="2">
        <f>SUM(C65:C85)</f>
        <v>148.36666666666667</v>
      </c>
      <c r="D87" s="6">
        <f>SUM(D65:D85)</f>
        <v>158</v>
      </c>
    </row>
    <row r="89" spans="2:4" ht="12.75">
      <c r="B89" s="26"/>
      <c r="C89" s="27"/>
      <c r="D89" s="28"/>
    </row>
    <row r="90" spans="2:4" ht="12.75">
      <c r="B90" s="26"/>
      <c r="C90" s="27"/>
      <c r="D90" s="28"/>
    </row>
    <row r="91" spans="2:4" ht="12.75">
      <c r="B91" s="26"/>
      <c r="C91" s="27"/>
      <c r="D91" s="28"/>
    </row>
    <row r="92" spans="2:4" ht="12.75">
      <c r="B92" s="26"/>
      <c r="C92" s="27"/>
      <c r="D92" s="28"/>
    </row>
    <row r="93" spans="2:4" ht="12.75">
      <c r="B93" s="26"/>
      <c r="C93" s="27"/>
      <c r="D93" s="28"/>
    </row>
    <row r="94" spans="2:4" ht="12.75">
      <c r="B94" s="26"/>
      <c r="C94" s="27"/>
      <c r="D94" s="28"/>
    </row>
    <row r="95" spans="2:4" ht="12.75">
      <c r="B95" s="26"/>
      <c r="C95" s="27"/>
      <c r="D95" s="28"/>
    </row>
    <row r="96" spans="2:4" ht="12.75">
      <c r="B96" s="26"/>
      <c r="C96" s="27"/>
      <c r="D96" s="28"/>
    </row>
    <row r="97" spans="2:4" ht="12.75">
      <c r="B97" s="26"/>
      <c r="C97" s="27"/>
      <c r="D97" s="28"/>
    </row>
    <row r="98" spans="2:4" ht="12.75">
      <c r="B98" s="26"/>
      <c r="C98" s="27"/>
      <c r="D98" s="28"/>
    </row>
    <row r="99" spans="2:4" ht="12.75">
      <c r="B99" s="26"/>
      <c r="C99" s="27"/>
      <c r="D99" s="28"/>
    </row>
    <row r="100" spans="2:4" ht="12.75">
      <c r="B100" s="26"/>
      <c r="C100" s="27"/>
      <c r="D100" s="28"/>
    </row>
    <row r="101" spans="2:4" ht="12.75">
      <c r="B101" s="26"/>
      <c r="C101" s="27"/>
      <c r="D101" s="28"/>
    </row>
    <row r="102" spans="2:4" ht="12.75">
      <c r="B102" s="26"/>
      <c r="C102" s="27"/>
      <c r="D102" s="28"/>
    </row>
    <row r="103" spans="2:4" ht="12.75">
      <c r="B103" s="26"/>
      <c r="C103" s="27"/>
      <c r="D103" s="28"/>
    </row>
    <row r="104" spans="2:4" ht="12.75">
      <c r="B104" s="26"/>
      <c r="C104" s="27"/>
      <c r="D104" s="28"/>
    </row>
    <row r="105" spans="1:4" ht="13.5" thickBot="1">
      <c r="A105" s="21"/>
      <c r="B105" s="17" t="s">
        <v>0</v>
      </c>
      <c r="C105" s="18" t="s">
        <v>29</v>
      </c>
      <c r="D105" s="19" t="s">
        <v>1</v>
      </c>
    </row>
    <row r="106" spans="1:4" ht="25.5">
      <c r="A106" s="25" t="s">
        <v>91</v>
      </c>
      <c r="B106" s="8" t="s">
        <v>49</v>
      </c>
      <c r="C106" s="16"/>
      <c r="D106" s="3"/>
    </row>
    <row r="107" spans="1:4" ht="12.75">
      <c r="A107" s="23"/>
      <c r="B107" s="8" t="s">
        <v>89</v>
      </c>
      <c r="C107" s="16"/>
      <c r="D107" s="3"/>
    </row>
    <row r="108" spans="1:2" ht="12.75">
      <c r="A108" s="13"/>
      <c r="B108" s="8" t="s">
        <v>84</v>
      </c>
    </row>
    <row r="109" ht="76.5">
      <c r="B109" s="8" t="s">
        <v>86</v>
      </c>
    </row>
    <row r="110" ht="76.5">
      <c r="B110" s="8" t="s">
        <v>35</v>
      </c>
    </row>
    <row r="111" ht="12.75">
      <c r="B111" s="8" t="s">
        <v>85</v>
      </c>
    </row>
    <row r="112" ht="38.25">
      <c r="B112" s="8" t="s">
        <v>40</v>
      </c>
    </row>
    <row r="113" ht="12.75">
      <c r="B113" s="8" t="s">
        <v>42</v>
      </c>
    </row>
    <row r="114" ht="12.75">
      <c r="B114" s="8" t="s">
        <v>48</v>
      </c>
    </row>
    <row r="115" ht="12.75">
      <c r="B115" s="8" t="s">
        <v>37</v>
      </c>
    </row>
    <row r="116" ht="12.75">
      <c r="B116" s="8" t="s">
        <v>38</v>
      </c>
    </row>
    <row r="117" ht="12.75">
      <c r="B117" s="8" t="s">
        <v>39</v>
      </c>
    </row>
    <row r="118" ht="12.75">
      <c r="B118" s="8" t="s">
        <v>43</v>
      </c>
    </row>
    <row r="119" ht="12.75">
      <c r="B119" s="8" t="s">
        <v>44</v>
      </c>
    </row>
    <row r="120" ht="12.75">
      <c r="B120" s="8" t="s">
        <v>45</v>
      </c>
    </row>
    <row r="121" ht="12.75">
      <c r="B121" s="8" t="s">
        <v>46</v>
      </c>
    </row>
    <row r="122" ht="12.75">
      <c r="B122" s="8" t="s">
        <v>47</v>
      </c>
    </row>
    <row r="123" ht="12.75">
      <c r="B123" s="8" t="s">
        <v>36</v>
      </c>
    </row>
    <row r="124" ht="12.75">
      <c r="B124" s="8" t="s">
        <v>41</v>
      </c>
    </row>
    <row r="126" spans="2:4" ht="12.75">
      <c r="B126" s="10" t="s">
        <v>20</v>
      </c>
      <c r="C126" s="2">
        <f>SUM(C106:C124)</f>
        <v>0</v>
      </c>
      <c r="D126" s="6">
        <f>SUM(D106:D124)</f>
        <v>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2:D7"/>
  <sheetViews>
    <sheetView workbookViewId="0" topLeftCell="A1">
      <selection activeCell="C6" sqref="C6"/>
    </sheetView>
  </sheetViews>
  <sheetFormatPr defaultColWidth="9.140625" defaultRowHeight="12.75"/>
  <cols>
    <col min="2" max="3" width="9.8515625" style="0" customWidth="1"/>
  </cols>
  <sheetData>
    <row r="2" spans="2:4" ht="12.75">
      <c r="B2" t="s">
        <v>106</v>
      </c>
      <c r="C2" t="s">
        <v>107</v>
      </c>
      <c r="D2" t="s">
        <v>108</v>
      </c>
    </row>
    <row r="3" spans="2:4" ht="12.75">
      <c r="B3">
        <v>0</v>
      </c>
      <c r="C3">
        <v>5</v>
      </c>
      <c r="D3" t="s">
        <v>105</v>
      </c>
    </row>
    <row r="4" spans="2:4" ht="12.75">
      <c r="B4">
        <v>1</v>
      </c>
      <c r="C4">
        <v>6</v>
      </c>
      <c r="D4" t="s">
        <v>104</v>
      </c>
    </row>
    <row r="5" spans="2:4" ht="12.75">
      <c r="B5">
        <v>2</v>
      </c>
      <c r="C5">
        <v>4</v>
      </c>
      <c r="D5" t="s">
        <v>103</v>
      </c>
    </row>
    <row r="7" ht="12.75">
      <c r="B7" t="s">
        <v>110</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K47"/>
  <sheetViews>
    <sheetView tabSelected="1" workbookViewId="0" topLeftCell="A14">
      <selection activeCell="A24" sqref="A24"/>
    </sheetView>
  </sheetViews>
  <sheetFormatPr defaultColWidth="9.140625" defaultRowHeight="12.75"/>
  <cols>
    <col min="1" max="1" width="3.28125" style="0" customWidth="1"/>
    <col min="2" max="3" width="4.00390625" style="0" customWidth="1"/>
    <col min="4" max="4" width="3.8515625" style="0" customWidth="1"/>
    <col min="5" max="5" width="5.7109375" style="0" customWidth="1"/>
    <col min="6" max="6" width="17.8515625" style="0" customWidth="1"/>
    <col min="7" max="7" width="9.421875" style="0" customWidth="1"/>
    <col min="8" max="8" width="24.28125" style="0" bestFit="1" customWidth="1"/>
    <col min="9" max="9" width="14.7109375" style="0" customWidth="1"/>
    <col min="10" max="10" width="23.00390625" style="0" bestFit="1" customWidth="1"/>
    <col min="11" max="11" width="15.57421875" style="0" bestFit="1" customWidth="1"/>
  </cols>
  <sheetData>
    <row r="2" ht="12.75">
      <c r="F2" s="31" t="s">
        <v>177</v>
      </c>
    </row>
    <row r="4" spans="1:11" s="34" customFormat="1" ht="50.25" thickBot="1">
      <c r="A4" s="33" t="s">
        <v>116</v>
      </c>
      <c r="B4" s="33" t="s">
        <v>117</v>
      </c>
      <c r="C4" s="33" t="s">
        <v>118</v>
      </c>
      <c r="D4" s="33" t="s">
        <v>106</v>
      </c>
      <c r="E4" s="33" t="s">
        <v>109</v>
      </c>
      <c r="F4" s="34" t="s">
        <v>111</v>
      </c>
      <c r="G4" s="34" t="s">
        <v>188</v>
      </c>
      <c r="H4" s="34" t="s">
        <v>112</v>
      </c>
      <c r="I4" s="34" t="s">
        <v>113</v>
      </c>
      <c r="J4" s="34" t="s">
        <v>114</v>
      </c>
      <c r="K4" s="34" t="s">
        <v>115</v>
      </c>
    </row>
    <row r="5" s="29" customFormat="1" ht="12.75">
      <c r="A5" s="30" t="s">
        <v>174</v>
      </c>
    </row>
    <row r="6" spans="4:11" ht="12.75">
      <c r="D6">
        <v>0</v>
      </c>
      <c r="E6">
        <v>15</v>
      </c>
      <c r="F6" t="s">
        <v>119</v>
      </c>
      <c r="G6" t="s">
        <v>120</v>
      </c>
      <c r="H6" t="s">
        <v>121</v>
      </c>
      <c r="I6" t="s">
        <v>122</v>
      </c>
      <c r="K6" t="s">
        <v>123</v>
      </c>
    </row>
    <row r="7" spans="4:11" ht="12.75">
      <c r="D7">
        <v>0</v>
      </c>
      <c r="E7">
        <v>15</v>
      </c>
      <c r="F7" t="s">
        <v>124</v>
      </c>
      <c r="G7" t="s">
        <v>120</v>
      </c>
      <c r="H7" t="s">
        <v>125</v>
      </c>
      <c r="I7" t="s">
        <v>126</v>
      </c>
      <c r="K7" t="s">
        <v>127</v>
      </c>
    </row>
    <row r="8" spans="4:11" ht="12.75">
      <c r="D8">
        <v>0</v>
      </c>
      <c r="E8">
        <v>15</v>
      </c>
      <c r="F8" t="s">
        <v>128</v>
      </c>
      <c r="G8" t="s">
        <v>120</v>
      </c>
      <c r="H8" t="s">
        <v>129</v>
      </c>
      <c r="I8" t="s">
        <v>130</v>
      </c>
      <c r="K8" t="s">
        <v>127</v>
      </c>
    </row>
    <row r="9" spans="4:11" ht="12.75">
      <c r="D9">
        <v>0</v>
      </c>
      <c r="E9">
        <v>15</v>
      </c>
      <c r="F9" t="s">
        <v>131</v>
      </c>
      <c r="G9" t="s">
        <v>120</v>
      </c>
      <c r="H9" t="s">
        <v>132</v>
      </c>
      <c r="I9" t="s">
        <v>190</v>
      </c>
      <c r="K9" t="s">
        <v>123</v>
      </c>
    </row>
    <row r="10" spans="4:11" ht="12.75">
      <c r="D10">
        <v>0</v>
      </c>
      <c r="E10">
        <v>15</v>
      </c>
      <c r="F10" t="s">
        <v>133</v>
      </c>
      <c r="G10" t="s">
        <v>120</v>
      </c>
      <c r="H10" t="s">
        <v>129</v>
      </c>
      <c r="I10" t="s">
        <v>134</v>
      </c>
      <c r="K10" t="s">
        <v>123</v>
      </c>
    </row>
    <row r="11" spans="4:11" ht="12.75">
      <c r="D11">
        <v>0</v>
      </c>
      <c r="E11">
        <v>15</v>
      </c>
      <c r="F11" t="s">
        <v>135</v>
      </c>
      <c r="G11" t="s">
        <v>120</v>
      </c>
      <c r="H11" t="s">
        <v>129</v>
      </c>
      <c r="I11" t="s">
        <v>134</v>
      </c>
      <c r="K11" t="s">
        <v>123</v>
      </c>
    </row>
    <row r="12" spans="4:11" ht="12.75">
      <c r="D12">
        <v>0</v>
      </c>
      <c r="E12">
        <v>15</v>
      </c>
      <c r="F12" t="s">
        <v>136</v>
      </c>
      <c r="G12" t="s">
        <v>120</v>
      </c>
      <c r="H12" t="s">
        <v>129</v>
      </c>
      <c r="I12" t="s">
        <v>134</v>
      </c>
      <c r="K12" t="s">
        <v>137</v>
      </c>
    </row>
    <row r="13" spans="4:11" ht="12.75">
      <c r="D13">
        <v>0</v>
      </c>
      <c r="E13">
        <v>15</v>
      </c>
      <c r="F13" t="s">
        <v>138</v>
      </c>
      <c r="G13" t="s">
        <v>120</v>
      </c>
      <c r="H13" t="s">
        <v>129</v>
      </c>
      <c r="I13" t="s">
        <v>139</v>
      </c>
      <c r="K13" t="s">
        <v>127</v>
      </c>
    </row>
    <row r="14" spans="4:11" ht="12.75">
      <c r="D14">
        <v>0</v>
      </c>
      <c r="E14">
        <v>15</v>
      </c>
      <c r="F14" t="s">
        <v>140</v>
      </c>
      <c r="G14" t="s">
        <v>120</v>
      </c>
      <c r="H14" t="s">
        <v>121</v>
      </c>
      <c r="I14" t="s">
        <v>141</v>
      </c>
      <c r="K14" t="s">
        <v>123</v>
      </c>
    </row>
    <row r="15" spans="4:11" ht="12.75">
      <c r="D15">
        <v>0</v>
      </c>
      <c r="E15">
        <v>15</v>
      </c>
      <c r="F15" t="s">
        <v>142</v>
      </c>
      <c r="G15" t="s">
        <v>120</v>
      </c>
      <c r="H15" t="s">
        <v>129</v>
      </c>
      <c r="I15" t="s">
        <v>143</v>
      </c>
      <c r="K15" t="s">
        <v>123</v>
      </c>
    </row>
    <row r="16" spans="4:11" ht="12.75">
      <c r="D16">
        <v>0</v>
      </c>
      <c r="E16">
        <v>15</v>
      </c>
      <c r="F16" t="s">
        <v>144</v>
      </c>
      <c r="G16" t="s">
        <v>120</v>
      </c>
      <c r="H16" t="s">
        <v>145</v>
      </c>
      <c r="I16" t="s">
        <v>134</v>
      </c>
      <c r="K16" t="s">
        <v>127</v>
      </c>
    </row>
    <row r="17" spans="4:11" ht="12.75">
      <c r="D17">
        <v>0</v>
      </c>
      <c r="E17">
        <v>15</v>
      </c>
      <c r="F17" t="s">
        <v>146</v>
      </c>
      <c r="G17" t="s">
        <v>120</v>
      </c>
      <c r="H17" t="s">
        <v>129</v>
      </c>
      <c r="I17" t="s">
        <v>134</v>
      </c>
      <c r="K17" t="s">
        <v>127</v>
      </c>
    </row>
    <row r="18" spans="4:11" ht="12.75">
      <c r="D18">
        <v>0</v>
      </c>
      <c r="E18">
        <v>15</v>
      </c>
      <c r="F18" t="s">
        <v>147</v>
      </c>
      <c r="G18" t="s">
        <v>120</v>
      </c>
      <c r="H18" t="s">
        <v>145</v>
      </c>
      <c r="I18" t="s">
        <v>148</v>
      </c>
      <c r="K18" t="s">
        <v>149</v>
      </c>
    </row>
    <row r="19" spans="4:11" ht="12.75">
      <c r="D19">
        <v>0</v>
      </c>
      <c r="E19">
        <v>15</v>
      </c>
      <c r="F19" t="s">
        <v>150</v>
      </c>
      <c r="G19" t="s">
        <v>120</v>
      </c>
      <c r="H19" t="s">
        <v>129</v>
      </c>
      <c r="I19" t="s">
        <v>134</v>
      </c>
      <c r="K19" t="s">
        <v>123</v>
      </c>
    </row>
    <row r="20" spans="4:11" ht="12.75">
      <c r="D20">
        <v>0</v>
      </c>
      <c r="E20">
        <v>15</v>
      </c>
      <c r="F20" t="s">
        <v>151</v>
      </c>
      <c r="G20" t="s">
        <v>120</v>
      </c>
      <c r="H20" t="s">
        <v>152</v>
      </c>
      <c r="I20" t="s">
        <v>141</v>
      </c>
      <c r="K20" t="s">
        <v>26</v>
      </c>
    </row>
    <row r="21" spans="4:11" ht="12.75">
      <c r="D21">
        <v>0</v>
      </c>
      <c r="E21">
        <v>15</v>
      </c>
      <c r="F21" t="s">
        <v>153</v>
      </c>
      <c r="G21" t="s">
        <v>120</v>
      </c>
      <c r="H21" t="s">
        <v>121</v>
      </c>
      <c r="I21" t="s">
        <v>126</v>
      </c>
      <c r="K21" t="s">
        <v>127</v>
      </c>
    </row>
    <row r="23" s="29" customFormat="1" ht="12.75">
      <c r="A23" s="30" t="s">
        <v>279</v>
      </c>
    </row>
    <row r="24" spans="4:11" ht="12.75">
      <c r="D24">
        <v>1</v>
      </c>
      <c r="E24">
        <v>16</v>
      </c>
      <c r="F24" t="s">
        <v>154</v>
      </c>
      <c r="G24" t="s">
        <v>120</v>
      </c>
      <c r="H24" t="s">
        <v>129</v>
      </c>
      <c r="I24" t="s">
        <v>155</v>
      </c>
      <c r="K24" t="s">
        <v>123</v>
      </c>
    </row>
    <row r="25" spans="4:11" ht="12.75">
      <c r="D25">
        <v>1</v>
      </c>
      <c r="E25">
        <v>16</v>
      </c>
      <c r="F25" t="s">
        <v>156</v>
      </c>
      <c r="G25" t="s">
        <v>120</v>
      </c>
      <c r="H25" t="s">
        <v>145</v>
      </c>
      <c r="I25" t="s">
        <v>134</v>
      </c>
      <c r="J25" t="s">
        <v>183</v>
      </c>
      <c r="K25" t="s">
        <v>157</v>
      </c>
    </row>
    <row r="26" spans="4:11" ht="12.75">
      <c r="D26">
        <v>1</v>
      </c>
      <c r="E26">
        <v>16</v>
      </c>
      <c r="F26" t="s">
        <v>158</v>
      </c>
      <c r="G26" t="s">
        <v>120</v>
      </c>
      <c r="H26" t="s">
        <v>152</v>
      </c>
      <c r="I26" t="s">
        <v>141</v>
      </c>
      <c r="K26" t="s">
        <v>26</v>
      </c>
    </row>
    <row r="27" spans="4:11" ht="12.75">
      <c r="D27">
        <v>1</v>
      </c>
      <c r="E27">
        <v>16</v>
      </c>
      <c r="F27" t="s">
        <v>159</v>
      </c>
      <c r="G27" t="s">
        <v>120</v>
      </c>
      <c r="H27" t="s">
        <v>129</v>
      </c>
      <c r="I27" t="s">
        <v>160</v>
      </c>
      <c r="J27" s="32" t="s">
        <v>185</v>
      </c>
      <c r="K27" t="s">
        <v>137</v>
      </c>
    </row>
    <row r="28" spans="4:11" ht="12.75">
      <c r="D28">
        <v>1</v>
      </c>
      <c r="E28">
        <v>16</v>
      </c>
      <c r="F28" t="s">
        <v>161</v>
      </c>
      <c r="G28" t="s">
        <v>162</v>
      </c>
      <c r="H28" t="s">
        <v>121</v>
      </c>
      <c r="I28" t="s">
        <v>134</v>
      </c>
      <c r="K28" t="s">
        <v>123</v>
      </c>
    </row>
    <row r="29" spans="4:11" ht="12.75">
      <c r="D29">
        <v>1</v>
      </c>
      <c r="E29">
        <v>16</v>
      </c>
      <c r="F29" t="s">
        <v>163</v>
      </c>
      <c r="G29" t="s">
        <v>120</v>
      </c>
      <c r="H29" t="s">
        <v>164</v>
      </c>
      <c r="I29" t="s">
        <v>134</v>
      </c>
      <c r="J29" t="s">
        <v>181</v>
      </c>
      <c r="K29" t="s">
        <v>123</v>
      </c>
    </row>
    <row r="30" spans="4:11" ht="12.75">
      <c r="D30">
        <v>1</v>
      </c>
      <c r="E30">
        <v>16</v>
      </c>
      <c r="F30" t="s">
        <v>165</v>
      </c>
      <c r="G30" t="s">
        <v>120</v>
      </c>
      <c r="H30" t="s">
        <v>121</v>
      </c>
      <c r="I30" t="s">
        <v>160</v>
      </c>
      <c r="J30" s="32" t="s">
        <v>182</v>
      </c>
      <c r="K30" t="s">
        <v>127</v>
      </c>
    </row>
    <row r="31" spans="4:11" ht="12.75">
      <c r="D31">
        <v>1</v>
      </c>
      <c r="E31">
        <v>16</v>
      </c>
      <c r="F31" t="s">
        <v>166</v>
      </c>
      <c r="G31" t="s">
        <v>120</v>
      </c>
      <c r="H31" t="s">
        <v>129</v>
      </c>
      <c r="I31" t="s">
        <v>160</v>
      </c>
      <c r="J31" s="32" t="s">
        <v>184</v>
      </c>
      <c r="K31" t="s">
        <v>137</v>
      </c>
    </row>
    <row r="32" spans="4:11" ht="12.75">
      <c r="D32">
        <v>1</v>
      </c>
      <c r="E32">
        <v>16</v>
      </c>
      <c r="F32" t="s">
        <v>167</v>
      </c>
      <c r="G32" t="s">
        <v>120</v>
      </c>
      <c r="H32" t="s">
        <v>164</v>
      </c>
      <c r="I32" t="s">
        <v>160</v>
      </c>
      <c r="J32" t="s">
        <v>180</v>
      </c>
      <c r="K32" t="s">
        <v>127</v>
      </c>
    </row>
    <row r="33" spans="4:11" ht="12.75">
      <c r="D33">
        <v>1</v>
      </c>
      <c r="E33">
        <v>16</v>
      </c>
      <c r="F33" t="s">
        <v>168</v>
      </c>
      <c r="G33" t="s">
        <v>120</v>
      </c>
      <c r="H33" t="s">
        <v>152</v>
      </c>
      <c r="I33" t="s">
        <v>169</v>
      </c>
      <c r="J33" s="32" t="s">
        <v>179</v>
      </c>
      <c r="K33" t="s">
        <v>26</v>
      </c>
    </row>
    <row r="35" spans="1:11" s="34" customFormat="1" ht="50.25" thickBot="1">
      <c r="A35" s="33" t="s">
        <v>116</v>
      </c>
      <c r="B35" s="33" t="s">
        <v>117</v>
      </c>
      <c r="C35" s="33" t="s">
        <v>118</v>
      </c>
      <c r="D35" s="33" t="s">
        <v>106</v>
      </c>
      <c r="E35" s="33" t="s">
        <v>109</v>
      </c>
      <c r="F35" s="34" t="s">
        <v>111</v>
      </c>
      <c r="G35" s="34" t="s">
        <v>188</v>
      </c>
      <c r="H35" s="34" t="s">
        <v>112</v>
      </c>
      <c r="I35" s="34" t="s">
        <v>113</v>
      </c>
      <c r="J35" s="34" t="s">
        <v>114</v>
      </c>
      <c r="K35" s="34" t="s">
        <v>115</v>
      </c>
    </row>
    <row r="36" s="29" customFormat="1" ht="12.75">
      <c r="A36" s="30" t="s">
        <v>278</v>
      </c>
    </row>
    <row r="37" spans="4:11" ht="12.75">
      <c r="D37">
        <v>2</v>
      </c>
      <c r="E37">
        <v>17</v>
      </c>
      <c r="F37" t="s">
        <v>194</v>
      </c>
      <c r="G37" t="s">
        <v>120</v>
      </c>
      <c r="H37" t="s">
        <v>121</v>
      </c>
      <c r="I37" t="s">
        <v>148</v>
      </c>
      <c r="J37" t="s">
        <v>195</v>
      </c>
      <c r="K37" t="s">
        <v>123</v>
      </c>
    </row>
    <row r="38" spans="4:11" ht="12.75">
      <c r="D38">
        <v>2</v>
      </c>
      <c r="E38">
        <v>17</v>
      </c>
      <c r="F38" t="s">
        <v>170</v>
      </c>
      <c r="G38" t="s">
        <v>120</v>
      </c>
      <c r="H38" t="s">
        <v>164</v>
      </c>
      <c r="I38" t="s">
        <v>139</v>
      </c>
      <c r="J38" t="s">
        <v>186</v>
      </c>
      <c r="K38" t="s">
        <v>157</v>
      </c>
    </row>
    <row r="39" spans="4:11" ht="12.75">
      <c r="D39">
        <v>2</v>
      </c>
      <c r="E39">
        <v>17</v>
      </c>
      <c r="F39" t="s">
        <v>171</v>
      </c>
      <c r="G39" t="s">
        <v>120</v>
      </c>
      <c r="H39" t="s">
        <v>121</v>
      </c>
      <c r="I39" t="s">
        <v>141</v>
      </c>
      <c r="J39" t="s">
        <v>198</v>
      </c>
      <c r="K39" t="s">
        <v>149</v>
      </c>
    </row>
    <row r="40" spans="4:11" ht="12.75">
      <c r="D40">
        <v>2</v>
      </c>
      <c r="E40">
        <v>17</v>
      </c>
      <c r="F40" t="s">
        <v>172</v>
      </c>
      <c r="G40" t="s">
        <v>120</v>
      </c>
      <c r="H40" t="s">
        <v>129</v>
      </c>
      <c r="I40" t="s">
        <v>141</v>
      </c>
      <c r="J40" t="s">
        <v>198</v>
      </c>
      <c r="K40" t="s">
        <v>123</v>
      </c>
    </row>
    <row r="41" spans="4:11" ht="12.75">
      <c r="D41">
        <v>2</v>
      </c>
      <c r="E41">
        <v>17</v>
      </c>
      <c r="F41" t="s">
        <v>189</v>
      </c>
      <c r="G41" t="s">
        <v>120</v>
      </c>
      <c r="H41" t="s">
        <v>121</v>
      </c>
      <c r="I41" t="s">
        <v>141</v>
      </c>
      <c r="J41" t="s">
        <v>187</v>
      </c>
      <c r="K41" t="s">
        <v>127</v>
      </c>
    </row>
    <row r="42" spans="4:11" ht="12.75">
      <c r="D42">
        <v>2</v>
      </c>
      <c r="E42">
        <v>17</v>
      </c>
      <c r="F42" t="s">
        <v>196</v>
      </c>
      <c r="G42" t="s">
        <v>120</v>
      </c>
      <c r="H42" t="s">
        <v>164</v>
      </c>
      <c r="I42" t="s">
        <v>134</v>
      </c>
      <c r="J42" t="s">
        <v>197</v>
      </c>
      <c r="K42" t="s">
        <v>157</v>
      </c>
    </row>
    <row r="44" s="29" customFormat="1" ht="12.75">
      <c r="A44" s="30" t="s">
        <v>175</v>
      </c>
    </row>
    <row r="46" s="29" customFormat="1" ht="12.75">
      <c r="A46" s="30" t="s">
        <v>176</v>
      </c>
    </row>
    <row r="47" spans="4:11" ht="12.75">
      <c r="D47">
        <v>4</v>
      </c>
      <c r="E47">
        <v>19</v>
      </c>
      <c r="F47" t="s">
        <v>173</v>
      </c>
      <c r="G47" t="s">
        <v>178</v>
      </c>
      <c r="H47" t="s">
        <v>178</v>
      </c>
      <c r="I47" t="s">
        <v>178</v>
      </c>
      <c r="K47" t="s">
        <v>178</v>
      </c>
    </row>
  </sheetData>
  <printOptions/>
  <pageMargins left="0.75" right="0.75" top="1" bottom="1" header="0.5" footer="0.5"/>
  <pageSetup fitToHeight="2"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Clay Webster</dc:creator>
  <cp:keywords/>
  <dc:description/>
  <cp:lastModifiedBy>Foobar</cp:lastModifiedBy>
  <cp:lastPrinted>2001-10-25T20:51:15Z</cp:lastPrinted>
  <dcterms:created xsi:type="dcterms:W3CDTF">2000-09-01T17:33:43Z</dcterms:created>
  <dcterms:modified xsi:type="dcterms:W3CDTF">2001-10-25T20:51:26Z</dcterms:modified>
  <cp:category/>
  <cp:version/>
  <cp:contentType/>
  <cp:contentStatus/>
</cp:coreProperties>
</file>